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11325" firstSheet="1" activeTab="1"/>
  </bookViews>
  <sheets>
    <sheet name="comparison locations in hex" sheetId="1" r:id="rId1"/>
    <sheet name="original rom PC REC INT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<sst xmlns="http://schemas.openxmlformats.org/spreadsheetml/2006/main" count="34" uniqueCount="29">
  <si>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INT</t>
  </si>
  <si>
    <t>PC</t>
  </si>
  <si>
    <t>REC</t>
  </si>
  <si>
    <t>defender vs qb only</t>
  </si>
  <si>
    <t>Nothing</t>
  </si>
  <si>
    <t>Here are the locations for the hex compares </t>
  </si>
  <si>
    <t>QB vs DB only: </t>
  </si>
  <si>
    <t>DB whiff threshold: x29C9A default: x0F </t>
  </si>
  <si>
    <t>DB INT threshold: x29C9E default: x03 </t>
  </si>
  <si>
    <t>Standing still reception comparison: x29D7A DEFAULT:4F </t>
  </si>
  <si>
    <t>QB+WR vs DB comparison: </t>
  </si>
  <si>
    <t>*Note all of these must be changed at the same time. </t>
  </si>
  <si>
    <t>INT threshold 29D8C,29D9F,29DB2 DEFAULT: x33 </t>
  </si>
  <si>
    <t>CATCH threhold 29D90, 29DA4, 29DB6 DEFAULT: x50</t>
  </si>
  <si>
    <t>ATTRIBUTE</t>
  </si>
  <si>
    <t>Hex values converted to decimal</t>
  </si>
  <si>
    <t>INT Threshold</t>
  </si>
  <si>
    <t>Catch Threshold</t>
  </si>
  <si>
    <t>QUI</t>
  </si>
  <si>
    <t>AVOID INT</t>
  </si>
  <si>
    <t>INT COMPARE</t>
  </si>
  <si>
    <t>REC COMPARE</t>
  </si>
  <si>
    <t>NOT INT</t>
  </si>
  <si>
    <t>CATCH</t>
  </si>
  <si>
    <t>CATCH INTERMED</t>
  </si>
  <si>
    <t>DFELECT INTERMED</t>
  </si>
  <si>
    <t>DEFLECT</t>
  </si>
  <si>
    <t>PA</t>
  </si>
  <si>
    <t>COVERAGE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</si>
</sst>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000000000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29" sqref="E29"/>
    </sheetView>
  </sheetViews>
  <sheetFormatPr defaultColWidth="9.140625" defaultRowHeight="12.75"/>
  <cols>
    <col min="8" max="8" width="9.28125" style="0" bestFit="1" customWidth="1"/>
  </cols>
  <sheetData>
    <row r="1" ht="15">
      <c r="A1" s="6" t="s">
        <v>5</v>
      </c>
    </row>
    <row r="3" ht="15">
      <c r="A3" s="6" t="s">
        <v>6</v>
      </c>
    </row>
    <row r="5" ht="15">
      <c r="A5" s="6" t="s">
        <v>7</v>
      </c>
    </row>
    <row r="6" ht="15">
      <c r="A6" s="6" t="s">
        <v>8</v>
      </c>
    </row>
    <row r="8" ht="15">
      <c r="A8" s="6" t="s">
        <v>9</v>
      </c>
    </row>
    <row r="10" ht="15">
      <c r="A10" s="6" t="s">
        <v>10</v>
      </c>
    </row>
    <row r="12" ht="15">
      <c r="A12" s="6" t="s">
        <v>11</v>
      </c>
    </row>
    <row r="14" ht="15">
      <c r="A14" s="6" t="s">
        <v>12</v>
      </c>
    </row>
    <row r="15" ht="15">
      <c r="A15" s="6"/>
    </row>
    <row r="16" ht="15">
      <c r="A16" s="6" t="s">
        <v>13</v>
      </c>
    </row>
    <row r="35" spans="6:10" ht="12.75">
      <c r="F35" s="4"/>
      <c r="G35" s="4"/>
      <c r="H35" s="7"/>
      <c r="I35" s="4"/>
      <c r="J35" s="4"/>
    </row>
    <row r="36" spans="6:10" ht="12.75">
      <c r="F36" s="4"/>
      <c r="G36" s="4"/>
      <c r="H36" s="7"/>
      <c r="I36" s="4"/>
      <c r="J36" s="4"/>
    </row>
    <row r="37" spans="6:10" ht="12.75">
      <c r="F37" s="4"/>
      <c r="G37" s="4"/>
      <c r="H37" s="7"/>
      <c r="I37" s="4"/>
      <c r="J37" s="4"/>
    </row>
    <row r="38" spans="6:10" ht="12.75">
      <c r="F38" s="4"/>
      <c r="G38" s="4"/>
      <c r="H38" s="7"/>
      <c r="I38" s="4"/>
      <c r="J38" s="4"/>
    </row>
    <row r="39" spans="6:10" ht="12.75">
      <c r="F39" s="4"/>
      <c r="G39" s="4"/>
      <c r="H39" s="7"/>
      <c r="I39" s="4"/>
      <c r="J39" s="4"/>
    </row>
    <row r="40" spans="6:10" ht="12.75">
      <c r="F40" s="4"/>
      <c r="G40" s="4"/>
      <c r="H40" s="7"/>
      <c r="I40" s="4"/>
      <c r="J40" s="4"/>
    </row>
    <row r="41" spans="6:10" ht="12.75">
      <c r="F41" s="4"/>
      <c r="G41" s="4"/>
      <c r="H41" s="7"/>
      <c r="I41" s="4"/>
      <c r="J41" s="4"/>
    </row>
    <row r="42" spans="6:10" ht="12.75">
      <c r="F42" s="4"/>
      <c r="G42" s="4"/>
      <c r="H42" s="7"/>
      <c r="I42" s="4"/>
      <c r="J42" s="4"/>
    </row>
    <row r="43" spans="6:10" ht="12.75">
      <c r="F43" s="4"/>
      <c r="G43" s="4"/>
      <c r="H43" s="7"/>
      <c r="I43" s="4"/>
      <c r="J43" s="4"/>
    </row>
    <row r="44" spans="6:10" ht="12.75">
      <c r="F44" s="4"/>
      <c r="G44" s="4"/>
      <c r="H44" s="7"/>
      <c r="I44" s="4"/>
      <c r="J44" s="4"/>
    </row>
    <row r="45" spans="6:10" ht="12.75">
      <c r="F45" s="4"/>
      <c r="G45" s="4"/>
      <c r="H45" s="7"/>
      <c r="I45" s="4"/>
      <c r="J45" s="4"/>
    </row>
    <row r="46" spans="6:10" ht="12.75">
      <c r="F46" s="4"/>
      <c r="G46" s="4"/>
      <c r="H46" s="7"/>
      <c r="I46" s="4"/>
      <c r="J46" s="4"/>
    </row>
    <row r="47" spans="6:10" ht="12.75">
      <c r="F47" s="4"/>
      <c r="G47" s="4"/>
      <c r="H47" s="7"/>
      <c r="I47" s="4"/>
      <c r="J47" s="4"/>
    </row>
    <row r="48" spans="6:10" ht="12.75">
      <c r="F48" s="4"/>
      <c r="G48" s="4"/>
      <c r="H48" s="7"/>
      <c r="I48" s="4"/>
      <c r="J4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B26" sqref="B26"/>
    </sheetView>
  </sheetViews>
  <sheetFormatPr defaultColWidth="11.421875" defaultRowHeight="12.75"/>
  <sheetData>
    <row r="1" spans="3:5" ht="12.75">
      <c r="C1" s="8" t="s">
        <v>15</v>
      </c>
      <c r="D1" s="8"/>
      <c r="E1" s="8"/>
    </row>
    <row r="2" spans="2:5" ht="12.75">
      <c r="B2" t="s">
        <v>14</v>
      </c>
      <c r="C2" t="s">
        <v>1</v>
      </c>
      <c r="D2" t="s">
        <v>2</v>
      </c>
      <c r="E2" t="s">
        <v>0</v>
      </c>
    </row>
    <row r="3" spans="1:7" ht="12.75">
      <c r="A3">
        <v>1</v>
      </c>
      <c r="B3" s="1">
        <v>6</v>
      </c>
      <c r="C3">
        <v>61</v>
      </c>
      <c r="D3">
        <v>61</v>
      </c>
      <c r="E3" s="1">
        <v>51</v>
      </c>
      <c r="F3">
        <v>70</v>
      </c>
      <c r="G3" s="1">
        <v>70</v>
      </c>
    </row>
    <row r="4" spans="1:7" ht="12.75">
      <c r="A4">
        <v>2</v>
      </c>
      <c r="B4" s="1">
        <v>13</v>
      </c>
      <c r="C4">
        <v>63</v>
      </c>
      <c r="D4">
        <v>63</v>
      </c>
      <c r="E4" s="1">
        <v>53</v>
      </c>
      <c r="F4">
        <v>71</v>
      </c>
      <c r="G4" s="1">
        <v>70.86</v>
      </c>
    </row>
    <row r="5" spans="1:12" ht="12.75">
      <c r="A5">
        <v>3</v>
      </c>
      <c r="B5" s="1">
        <v>19</v>
      </c>
      <c r="C5">
        <v>65</v>
      </c>
      <c r="D5">
        <v>65</v>
      </c>
      <c r="E5" s="1">
        <v>55</v>
      </c>
      <c r="F5">
        <v>72</v>
      </c>
      <c r="G5" s="1">
        <v>71.72</v>
      </c>
      <c r="L5" s="1"/>
    </row>
    <row r="6" spans="1:12" ht="12.75">
      <c r="A6">
        <v>4</v>
      </c>
      <c r="B6" s="1">
        <v>25</v>
      </c>
      <c r="C6">
        <v>67</v>
      </c>
      <c r="D6">
        <v>67</v>
      </c>
      <c r="E6" s="1">
        <v>57</v>
      </c>
      <c r="F6">
        <v>73</v>
      </c>
      <c r="G6" s="1">
        <v>72.58</v>
      </c>
      <c r="L6" s="1"/>
    </row>
    <row r="7" spans="1:7" ht="12.75">
      <c r="A7">
        <v>5</v>
      </c>
      <c r="B7" s="1">
        <v>31</v>
      </c>
      <c r="C7">
        <v>69</v>
      </c>
      <c r="D7">
        <v>69</v>
      </c>
      <c r="E7" s="1">
        <v>59</v>
      </c>
      <c r="F7">
        <v>74</v>
      </c>
      <c r="G7" s="1">
        <v>73.44</v>
      </c>
    </row>
    <row r="8" spans="1:14" ht="12.75">
      <c r="A8">
        <v>6</v>
      </c>
      <c r="B8" s="1">
        <v>38</v>
      </c>
      <c r="C8">
        <v>71</v>
      </c>
      <c r="D8">
        <v>71</v>
      </c>
      <c r="E8" s="1">
        <v>61</v>
      </c>
      <c r="F8">
        <v>75</v>
      </c>
      <c r="G8" s="1">
        <v>74.3</v>
      </c>
      <c r="H8" t="s">
        <v>3</v>
      </c>
      <c r="N8" s="5"/>
    </row>
    <row r="9" spans="1:12" ht="12.75">
      <c r="A9">
        <v>7</v>
      </c>
      <c r="B9" s="1">
        <v>44</v>
      </c>
      <c r="C9">
        <v>73</v>
      </c>
      <c r="D9">
        <v>73</v>
      </c>
      <c r="E9" s="1">
        <v>63</v>
      </c>
      <c r="F9">
        <v>76</v>
      </c>
      <c r="G9" s="1">
        <v>75.16</v>
      </c>
      <c r="H9" s="1">
        <v>2</v>
      </c>
      <c r="I9" t="s">
        <v>0</v>
      </c>
      <c r="J9" s="1">
        <v>50</v>
      </c>
      <c r="K9" s="1" t="s">
        <v>16</v>
      </c>
      <c r="L9" s="1"/>
    </row>
    <row r="10" spans="1:11" ht="12.75">
      <c r="A10">
        <v>8</v>
      </c>
      <c r="B10" s="1">
        <v>50</v>
      </c>
      <c r="C10">
        <v>75</v>
      </c>
      <c r="D10">
        <v>75</v>
      </c>
      <c r="E10" s="1">
        <v>65</v>
      </c>
      <c r="F10">
        <v>77</v>
      </c>
      <c r="G10" s="1">
        <v>76.02</v>
      </c>
      <c r="K10" s="1"/>
    </row>
    <row r="11" spans="1:11" ht="12.75">
      <c r="A11">
        <v>9</v>
      </c>
      <c r="B11" s="1">
        <v>56</v>
      </c>
      <c r="C11">
        <v>77</v>
      </c>
      <c r="D11">
        <v>77</v>
      </c>
      <c r="E11" s="1">
        <v>67</v>
      </c>
      <c r="F11">
        <v>78</v>
      </c>
      <c r="G11" s="1">
        <v>76.88</v>
      </c>
      <c r="H11" s="1">
        <v>15</v>
      </c>
      <c r="I11" t="s">
        <v>4</v>
      </c>
      <c r="J11" s="1">
        <v>79</v>
      </c>
      <c r="K11" s="1" t="s">
        <v>17</v>
      </c>
    </row>
    <row r="12" spans="1:7" ht="12.75">
      <c r="A12">
        <v>10</v>
      </c>
      <c r="B12" s="1">
        <v>63</v>
      </c>
      <c r="C12">
        <v>79</v>
      </c>
      <c r="D12">
        <v>79</v>
      </c>
      <c r="E12" s="1">
        <v>69</v>
      </c>
      <c r="F12">
        <v>79</v>
      </c>
      <c r="G12" s="1">
        <v>77.74</v>
      </c>
    </row>
    <row r="13" spans="1:7" ht="12.75">
      <c r="A13">
        <v>11</v>
      </c>
      <c r="B13" s="1">
        <v>69</v>
      </c>
      <c r="C13">
        <v>81</v>
      </c>
      <c r="D13">
        <v>81</v>
      </c>
      <c r="E13" s="1">
        <v>71</v>
      </c>
      <c r="F13">
        <v>80</v>
      </c>
      <c r="G13" s="1">
        <v>78.6</v>
      </c>
    </row>
    <row r="14" spans="1:7" ht="12.75">
      <c r="A14">
        <v>12</v>
      </c>
      <c r="B14" s="1">
        <v>75</v>
      </c>
      <c r="C14">
        <v>83</v>
      </c>
      <c r="D14">
        <v>83</v>
      </c>
      <c r="E14" s="1">
        <v>73</v>
      </c>
      <c r="F14">
        <v>81</v>
      </c>
      <c r="G14" s="1">
        <v>79.46</v>
      </c>
    </row>
    <row r="15" spans="1:14" ht="12.75">
      <c r="A15">
        <v>13</v>
      </c>
      <c r="B15" s="1">
        <v>81</v>
      </c>
      <c r="C15">
        <v>85</v>
      </c>
      <c r="D15">
        <v>85</v>
      </c>
      <c r="E15" s="1">
        <v>75</v>
      </c>
      <c r="F15">
        <v>82</v>
      </c>
      <c r="G15" s="1">
        <v>80.32</v>
      </c>
      <c r="L15" s="1"/>
      <c r="M15" s="1"/>
      <c r="N15" s="1"/>
    </row>
    <row r="16" spans="1:14" ht="12.75">
      <c r="A16">
        <v>14</v>
      </c>
      <c r="B16" s="1">
        <v>88</v>
      </c>
      <c r="C16">
        <v>87</v>
      </c>
      <c r="D16">
        <v>87</v>
      </c>
      <c r="E16" s="1">
        <v>77</v>
      </c>
      <c r="F16">
        <v>83</v>
      </c>
      <c r="G16" s="1">
        <v>81.18</v>
      </c>
      <c r="K16" s="1"/>
      <c r="L16" s="2"/>
      <c r="M16" s="2"/>
      <c r="N16" s="2"/>
    </row>
    <row r="17" spans="1:14" ht="12.75">
      <c r="A17">
        <v>15</v>
      </c>
      <c r="B17" s="1">
        <v>94</v>
      </c>
      <c r="C17">
        <v>89</v>
      </c>
      <c r="D17">
        <v>89</v>
      </c>
      <c r="E17" s="1">
        <v>79</v>
      </c>
      <c r="F17">
        <v>84</v>
      </c>
      <c r="G17" s="1">
        <v>82.04</v>
      </c>
      <c r="K17" s="1"/>
      <c r="L17" s="2"/>
      <c r="M17" s="2"/>
      <c r="N17" s="2"/>
    </row>
    <row r="18" spans="1:7" ht="12.75">
      <c r="A18">
        <v>16</v>
      </c>
      <c r="B18" s="1">
        <v>100</v>
      </c>
      <c r="C18">
        <v>91</v>
      </c>
      <c r="D18">
        <v>91</v>
      </c>
      <c r="E18" s="1">
        <v>81</v>
      </c>
      <c r="F18">
        <v>85</v>
      </c>
      <c r="G18" s="1">
        <v>82.9</v>
      </c>
    </row>
    <row r="20" spans="8:10" ht="12.75">
      <c r="H20" s="9" t="s">
        <v>26</v>
      </c>
      <c r="I20" s="9" t="s">
        <v>23</v>
      </c>
      <c r="J20" s="3" t="s">
        <v>0</v>
      </c>
    </row>
    <row r="21" spans="8:10" ht="12.75">
      <c r="H21" s="10">
        <f>K27*J25</f>
        <v>0.4658454647256439</v>
      </c>
      <c r="I21" s="10">
        <f>K25*J25</f>
        <v>0.2183650615901456</v>
      </c>
      <c r="J21" s="11">
        <f>IF(H27&gt;J9,0,IF(H26&lt;J9,1,(1+(J9-H27))/(1+(H26-H27))))</f>
        <v>0.3157894736842105</v>
      </c>
    </row>
    <row r="22" spans="2:11" ht="12.75">
      <c r="B22" t="s">
        <v>1</v>
      </c>
      <c r="C22" t="s">
        <v>27</v>
      </c>
      <c r="D22" t="s">
        <v>2</v>
      </c>
      <c r="E22" t="s">
        <v>0</v>
      </c>
      <c r="F22" t="s">
        <v>18</v>
      </c>
      <c r="J22" s="1"/>
      <c r="K22" s="1"/>
    </row>
    <row r="23" spans="2:16" ht="12.75">
      <c r="B23" s="3"/>
      <c r="C23" s="3" t="s">
        <v>19</v>
      </c>
      <c r="D23" s="3"/>
      <c r="E23" s="3"/>
      <c r="F23" s="3" t="s">
        <v>28</v>
      </c>
      <c r="J23" s="2"/>
      <c r="K23" s="2"/>
      <c r="P23" s="5"/>
    </row>
    <row r="24" spans="2:15" ht="12.75">
      <c r="B24" s="1">
        <v>63</v>
      </c>
      <c r="C24" s="1">
        <v>38</v>
      </c>
      <c r="D24" s="1">
        <v>56</v>
      </c>
      <c r="E24" s="1">
        <v>69</v>
      </c>
      <c r="F24" s="1">
        <v>38</v>
      </c>
      <c r="H24" t="s">
        <v>20</v>
      </c>
      <c r="J24" s="1" t="s">
        <v>22</v>
      </c>
      <c r="K24" s="2" t="s">
        <v>24</v>
      </c>
      <c r="L24" s="2"/>
      <c r="O24" s="5"/>
    </row>
    <row r="25" spans="2:12" ht="12.75">
      <c r="B25" s="1">
        <f>VLOOKUP(B24,$B$3:$E$18,2)</f>
        <v>79</v>
      </c>
      <c r="C25" s="1">
        <f>VLOOKUP(C24,$B$3:$E$18,2)</f>
        <v>71</v>
      </c>
      <c r="D25" s="1">
        <f>VLOOKUP(D24,$B$3:$E$18,3)</f>
        <v>77</v>
      </c>
      <c r="E25" s="1">
        <f>VLOOKUP(E24,$B$3:$F$18,4)</f>
        <v>71</v>
      </c>
      <c r="F25" s="1">
        <f>VLOOKUP(F24,$B$3:$F$18,4)</f>
        <v>61</v>
      </c>
      <c r="H25" s="1">
        <f>C25+D25-E25</f>
        <v>77</v>
      </c>
      <c r="J25" s="2">
        <f>1-J21</f>
        <v>0.6842105263157895</v>
      </c>
      <c r="K25" s="2">
        <f>IF(H31&lt;J11,0,IF(H32&gt;J11,1,(H31-J11)/(1+(H31-H32))))</f>
        <v>0.3191489361702128</v>
      </c>
      <c r="L25" s="2"/>
    </row>
    <row r="26" spans="8:11" ht="12.75">
      <c r="H26" s="1">
        <f>ROUNDUP(H25-1,0)</f>
        <v>76</v>
      </c>
      <c r="I26" s="1"/>
      <c r="K26" s="2" t="s">
        <v>25</v>
      </c>
    </row>
    <row r="27" spans="8:18" ht="12.75">
      <c r="H27" s="1">
        <f>ROUNDUP(H25/2,0)</f>
        <v>39</v>
      </c>
      <c r="I27" s="1"/>
      <c r="K27" s="5">
        <f>1-K25</f>
        <v>0.6808510638297872</v>
      </c>
      <c r="P27" s="5"/>
      <c r="Q27" s="5"/>
      <c r="R27" s="4"/>
    </row>
    <row r="29" spans="8:9" ht="12.75">
      <c r="H29" s="1" t="s">
        <v>21</v>
      </c>
      <c r="I29" s="1"/>
    </row>
    <row r="30" spans="8:14" ht="12.75">
      <c r="H30" s="1">
        <f>B25+D25-F25</f>
        <v>95</v>
      </c>
      <c r="I30" s="1"/>
      <c r="J30" s="1"/>
      <c r="N30" s="1"/>
    </row>
    <row r="31" spans="8:13" ht="12.75">
      <c r="H31" s="1">
        <f>ROUNDUP(H30-1,0)</f>
        <v>94</v>
      </c>
      <c r="J31" s="1"/>
      <c r="K31" s="1"/>
      <c r="M31" s="1"/>
    </row>
    <row r="32" spans="8:11" ht="12.75">
      <c r="H32" s="1">
        <f>ROUNDUP(H30/2,0)</f>
        <v>48</v>
      </c>
      <c r="J32" s="1"/>
      <c r="K32" s="1"/>
    </row>
    <row r="34" spans="13:16" ht="12.75">
      <c r="M34" s="4"/>
      <c r="N34" s="5"/>
      <c r="O34" s="5"/>
      <c r="P34" s="5"/>
    </row>
    <row r="35" spans="13:16" ht="12.75">
      <c r="M35" s="4"/>
      <c r="N35" s="5"/>
      <c r="O35" s="5"/>
      <c r="P35" s="4"/>
    </row>
    <row r="36" ht="12.75">
      <c r="J36" s="1"/>
    </row>
    <row r="37" ht="12.75">
      <c r="J37" s="1"/>
    </row>
    <row r="38" ht="12.75">
      <c r="J38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</sheetData>
  <sheetProtection/>
  <printOptions/>
  <pageMargins left="1.25" right="1.25" top="1" bottom="1" header="0.5" footer="0.75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2006-07-19T02:21:33Z</cp:lastPrinted>
  <dcterms:created xsi:type="dcterms:W3CDTF">2010-06-24T23:09:07Z</dcterms:created>
  <dcterms:modified xsi:type="dcterms:W3CDTF">2011-08-24T18:53:58Z</dcterms:modified>
  <cp:category/>
  <cp:version/>
  <cp:contentType/>
  <cp:contentStatus/>
</cp:coreProperties>
</file>