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95" windowWidth="18735" windowHeight="11700" firstSheet="1" activeTab="1"/>
  </bookViews>
  <sheets>
    <sheet name="Auction Values" sheetId="15" r:id="rId1"/>
    <sheet name="inputfromtsbtoolfile" sheetId="1" r:id="rId2"/>
    <sheet name="QB" sheetId="6" r:id="rId3"/>
    <sheet name="RB" sheetId="7" r:id="rId4"/>
    <sheet name="WR" sheetId="8" r:id="rId5"/>
    <sheet name="TE" sheetId="9" r:id="rId6"/>
    <sheet name="DL" sheetId="11" r:id="rId7"/>
    <sheet name="LB" sheetId="12" r:id="rId8"/>
    <sheet name="DB" sheetId="13" r:id="rId9"/>
    <sheet name="Attribute weighting" sheetId="14" r:id="rId10"/>
    <sheet name="Offense" sheetId="2" r:id="rId11"/>
    <sheet name="Defense" sheetId="3" r:id="rId12"/>
    <sheet name="Total" sheetId="4" r:id="rId13"/>
    <sheet name="organized input" sheetId="5" r:id="rId14"/>
  </sheets>
  <calcPr calcId="114210"/>
</workbook>
</file>

<file path=xl/calcChain.xml><?xml version="1.0" encoding="utf-8"?>
<calcChain xmlns="http://schemas.openxmlformats.org/spreadsheetml/2006/main">
  <c r="Q26" i="1"/>
  <c r="Q27"/>
  <c r="R38"/>
  <c r="G6" i="2"/>
  <c r="H6"/>
  <c r="S29" i="1"/>
  <c r="S30"/>
  <c r="S31"/>
  <c r="S32"/>
  <c r="S33"/>
  <c r="S34"/>
  <c r="S35"/>
  <c r="S36"/>
  <c r="S37"/>
  <c r="R41"/>
  <c r="M6" i="2"/>
  <c r="N6"/>
  <c r="S6"/>
  <c r="T6"/>
  <c r="Q691" i="1"/>
  <c r="Q692"/>
  <c r="R703"/>
  <c r="G7" i="2"/>
  <c r="H7"/>
  <c r="S694" i="1"/>
  <c r="S695"/>
  <c r="S696"/>
  <c r="S697"/>
  <c r="S698"/>
  <c r="S699"/>
  <c r="S700"/>
  <c r="S701"/>
  <c r="S702"/>
  <c r="R706"/>
  <c r="M7" i="2"/>
  <c r="N7"/>
  <c r="S7"/>
  <c r="T7"/>
  <c r="Q201" i="1"/>
  <c r="Q202"/>
  <c r="R213"/>
  <c r="G8" i="2"/>
  <c r="H8"/>
  <c r="S204" i="1"/>
  <c r="S205"/>
  <c r="S206"/>
  <c r="S207"/>
  <c r="S208"/>
  <c r="S209"/>
  <c r="S210"/>
  <c r="S211"/>
  <c r="S212"/>
  <c r="R216"/>
  <c r="M8" i="2"/>
  <c r="N8"/>
  <c r="S8"/>
  <c r="T8"/>
  <c r="Q236" i="1"/>
  <c r="Q237"/>
  <c r="R248"/>
  <c r="G9" i="2"/>
  <c r="H9"/>
  <c r="S239" i="1"/>
  <c r="S240"/>
  <c r="S241"/>
  <c r="S242"/>
  <c r="S243"/>
  <c r="S244"/>
  <c r="S245"/>
  <c r="S246"/>
  <c r="S247"/>
  <c r="R251"/>
  <c r="M9" i="2"/>
  <c r="N9"/>
  <c r="S9"/>
  <c r="T9"/>
  <c r="Q656" i="1"/>
  <c r="Q657"/>
  <c r="R668"/>
  <c r="G10" i="2"/>
  <c r="H10"/>
  <c r="S659" i="1"/>
  <c r="S660"/>
  <c r="S661"/>
  <c r="S662"/>
  <c r="S663"/>
  <c r="S664"/>
  <c r="S665"/>
  <c r="S666"/>
  <c r="S667"/>
  <c r="R671"/>
  <c r="M10" i="2"/>
  <c r="N10"/>
  <c r="S10"/>
  <c r="T10"/>
  <c r="Q341" i="1"/>
  <c r="Q342"/>
  <c r="R353"/>
  <c r="G11" i="2"/>
  <c r="H11"/>
  <c r="S344" i="1"/>
  <c r="S345"/>
  <c r="S346"/>
  <c r="S347"/>
  <c r="S348"/>
  <c r="S349"/>
  <c r="S350"/>
  <c r="S351"/>
  <c r="S352"/>
  <c r="R356"/>
  <c r="M11" i="2"/>
  <c r="N11"/>
  <c r="S11"/>
  <c r="T11"/>
  <c r="Q726" i="1"/>
  <c r="Q727"/>
  <c r="R738"/>
  <c r="G12" i="2"/>
  <c r="H12"/>
  <c r="S729" i="1"/>
  <c r="S730"/>
  <c r="S731"/>
  <c r="S732"/>
  <c r="S733"/>
  <c r="S734"/>
  <c r="S735"/>
  <c r="S736"/>
  <c r="S737"/>
  <c r="R741"/>
  <c r="M12" i="2"/>
  <c r="N12"/>
  <c r="S12"/>
  <c r="T12"/>
  <c r="Q761" i="1"/>
  <c r="Q762"/>
  <c r="R773"/>
  <c r="G13" i="2"/>
  <c r="H13"/>
  <c r="S764" i="1"/>
  <c r="S765"/>
  <c r="S766"/>
  <c r="S767"/>
  <c r="S768"/>
  <c r="S769"/>
  <c r="S770"/>
  <c r="S771"/>
  <c r="S772"/>
  <c r="R776"/>
  <c r="M13" i="2"/>
  <c r="N13"/>
  <c r="S13"/>
  <c r="T13"/>
  <c r="Q271" i="1"/>
  <c r="Q272"/>
  <c r="R283"/>
  <c r="G14" i="2"/>
  <c r="H14"/>
  <c r="S274" i="1"/>
  <c r="S275"/>
  <c r="S276"/>
  <c r="S277"/>
  <c r="S278"/>
  <c r="S279"/>
  <c r="S280"/>
  <c r="S281"/>
  <c r="S282"/>
  <c r="R286"/>
  <c r="M14" i="2"/>
  <c r="N14"/>
  <c r="S14"/>
  <c r="T14"/>
  <c r="Q61" i="1"/>
  <c r="Q62"/>
  <c r="R73"/>
  <c r="G15" i="2"/>
  <c r="H15"/>
  <c r="S64" i="1"/>
  <c r="S65"/>
  <c r="S66"/>
  <c r="S67"/>
  <c r="S68"/>
  <c r="S69"/>
  <c r="S70"/>
  <c r="S71"/>
  <c r="S72"/>
  <c r="R76"/>
  <c r="M15" i="2"/>
  <c r="N15"/>
  <c r="S15"/>
  <c r="T15"/>
  <c r="Q376" i="1"/>
  <c r="Q377"/>
  <c r="R388"/>
  <c r="G16" i="2"/>
  <c r="H16"/>
  <c r="S379" i="1"/>
  <c r="S380"/>
  <c r="S381"/>
  <c r="S382"/>
  <c r="S383"/>
  <c r="S384"/>
  <c r="S385"/>
  <c r="S386"/>
  <c r="S387"/>
  <c r="R391"/>
  <c r="M16" i="2"/>
  <c r="N16"/>
  <c r="S16"/>
  <c r="T16"/>
  <c r="Q96" i="1"/>
  <c r="Q97"/>
  <c r="R108"/>
  <c r="G17" i="2"/>
  <c r="H17"/>
  <c r="S99" i="1"/>
  <c r="S100"/>
  <c r="S101"/>
  <c r="S102"/>
  <c r="S103"/>
  <c r="S104"/>
  <c r="S105"/>
  <c r="S106"/>
  <c r="S107"/>
  <c r="R111"/>
  <c r="M17" i="2"/>
  <c r="N17"/>
  <c r="S17"/>
  <c r="T17"/>
  <c r="Q796" i="1"/>
  <c r="Q797"/>
  <c r="R808"/>
  <c r="G18" i="2"/>
  <c r="H18"/>
  <c r="S799" i="1"/>
  <c r="S800"/>
  <c r="S801"/>
  <c r="S802"/>
  <c r="S803"/>
  <c r="S804"/>
  <c r="S805"/>
  <c r="S806"/>
  <c r="S807"/>
  <c r="R811"/>
  <c r="M18" i="2"/>
  <c r="N18"/>
  <c r="S18"/>
  <c r="T18"/>
  <c r="Q131" i="1"/>
  <c r="Q132"/>
  <c r="R143"/>
  <c r="G19" i="2"/>
  <c r="H19"/>
  <c r="S134" i="1"/>
  <c r="S135"/>
  <c r="S136"/>
  <c r="S137"/>
  <c r="S138"/>
  <c r="S139"/>
  <c r="S140"/>
  <c r="S141"/>
  <c r="S142"/>
  <c r="R146"/>
  <c r="M19" i="2"/>
  <c r="N19"/>
  <c r="S19"/>
  <c r="T19"/>
  <c r="Q936" i="1"/>
  <c r="Q937"/>
  <c r="R948"/>
  <c r="G20" i="2"/>
  <c r="H20"/>
  <c r="S939" i="1"/>
  <c r="S940"/>
  <c r="S941"/>
  <c r="S942"/>
  <c r="S943"/>
  <c r="S944"/>
  <c r="S945"/>
  <c r="S946"/>
  <c r="S947"/>
  <c r="R951"/>
  <c r="M20" i="2"/>
  <c r="N20"/>
  <c r="S20"/>
  <c r="T20"/>
  <c r="Q551" i="1"/>
  <c r="Q552"/>
  <c r="R563"/>
  <c r="G21" i="2"/>
  <c r="H21"/>
  <c r="S554" i="1"/>
  <c r="S555"/>
  <c r="S556"/>
  <c r="S557"/>
  <c r="S558"/>
  <c r="S559"/>
  <c r="S560"/>
  <c r="S561"/>
  <c r="S562"/>
  <c r="R566"/>
  <c r="M21" i="2"/>
  <c r="N21"/>
  <c r="S21"/>
  <c r="T21"/>
  <c r="Q166" i="1"/>
  <c r="Q167"/>
  <c r="R178"/>
  <c r="G22" i="2"/>
  <c r="H22"/>
  <c r="S169" i="1"/>
  <c r="S170"/>
  <c r="S171"/>
  <c r="S172"/>
  <c r="S173"/>
  <c r="S174"/>
  <c r="S175"/>
  <c r="S176"/>
  <c r="S177"/>
  <c r="R181"/>
  <c r="M22" i="2"/>
  <c r="N22"/>
  <c r="S22"/>
  <c r="T22"/>
  <c r="Q586" i="1"/>
  <c r="Q587"/>
  <c r="R598"/>
  <c r="G23" i="2"/>
  <c r="H23"/>
  <c r="S589" i="1"/>
  <c r="S590"/>
  <c r="S591"/>
  <c r="S592"/>
  <c r="S593"/>
  <c r="S594"/>
  <c r="S595"/>
  <c r="S596"/>
  <c r="S597"/>
  <c r="R601"/>
  <c r="M23" i="2"/>
  <c r="N23"/>
  <c r="S23"/>
  <c r="T23"/>
  <c r="Q621" i="1"/>
  <c r="Q622"/>
  <c r="R633"/>
  <c r="G24" i="2"/>
  <c r="H24"/>
  <c r="S624" i="1"/>
  <c r="S625"/>
  <c r="S626"/>
  <c r="S627"/>
  <c r="S628"/>
  <c r="S629"/>
  <c r="S630"/>
  <c r="S631"/>
  <c r="S632"/>
  <c r="R636"/>
  <c r="M24" i="2"/>
  <c r="N24"/>
  <c r="S24"/>
  <c r="T24"/>
  <c r="Q306" i="1"/>
  <c r="Q307"/>
  <c r="R318"/>
  <c r="G25" i="2"/>
  <c r="H25"/>
  <c r="S309" i="1"/>
  <c r="S310"/>
  <c r="S311"/>
  <c r="S312"/>
  <c r="S313"/>
  <c r="S314"/>
  <c r="S315"/>
  <c r="S316"/>
  <c r="S317"/>
  <c r="R321"/>
  <c r="M25" i="2"/>
  <c r="N25"/>
  <c r="S25"/>
  <c r="T25"/>
  <c r="Q411" i="1"/>
  <c r="Q412"/>
  <c r="R423"/>
  <c r="G26" i="2"/>
  <c r="H26"/>
  <c r="S414" i="1"/>
  <c r="S415"/>
  <c r="S416"/>
  <c r="S417"/>
  <c r="S418"/>
  <c r="S419"/>
  <c r="S420"/>
  <c r="S421"/>
  <c r="S422"/>
  <c r="R426"/>
  <c r="M26" i="2"/>
  <c r="N26"/>
  <c r="S26"/>
  <c r="T26"/>
  <c r="Q901" i="1"/>
  <c r="Q902"/>
  <c r="R913"/>
  <c r="G27" i="2"/>
  <c r="H27"/>
  <c r="S904" i="1"/>
  <c r="S905"/>
  <c r="S906"/>
  <c r="S907"/>
  <c r="S908"/>
  <c r="S909"/>
  <c r="S910"/>
  <c r="S911"/>
  <c r="S912"/>
  <c r="R916"/>
  <c r="M27" i="2"/>
  <c r="N27"/>
  <c r="S27"/>
  <c r="T27"/>
  <c r="Q446" i="1"/>
  <c r="Q447"/>
  <c r="R458"/>
  <c r="G28" i="2"/>
  <c r="H28"/>
  <c r="S449" i="1"/>
  <c r="S450"/>
  <c r="S451"/>
  <c r="S452"/>
  <c r="S453"/>
  <c r="S454"/>
  <c r="S455"/>
  <c r="S456"/>
  <c r="S457"/>
  <c r="R461"/>
  <c r="M28" i="2"/>
  <c r="N28"/>
  <c r="S28"/>
  <c r="T28"/>
  <c r="Q481" i="1"/>
  <c r="Q482"/>
  <c r="R493"/>
  <c r="G29" i="2"/>
  <c r="H29"/>
  <c r="S484" i="1"/>
  <c r="S485"/>
  <c r="S486"/>
  <c r="S487"/>
  <c r="S488"/>
  <c r="S489"/>
  <c r="S490"/>
  <c r="S491"/>
  <c r="S492"/>
  <c r="R496"/>
  <c r="M29" i="2"/>
  <c r="N29"/>
  <c r="S29"/>
  <c r="T29"/>
  <c r="Q866" i="1"/>
  <c r="Q867"/>
  <c r="R878"/>
  <c r="G30" i="2"/>
  <c r="H30"/>
  <c r="S869" i="1"/>
  <c r="S870"/>
  <c r="S871"/>
  <c r="S872"/>
  <c r="S873"/>
  <c r="S874"/>
  <c r="S875"/>
  <c r="S876"/>
  <c r="S877"/>
  <c r="R881"/>
  <c r="M30" i="2"/>
  <c r="N30"/>
  <c r="S30"/>
  <c r="T30"/>
  <c r="Q831" i="1"/>
  <c r="Q832"/>
  <c r="R843"/>
  <c r="G31" i="2"/>
  <c r="H31"/>
  <c r="S834" i="1"/>
  <c r="S835"/>
  <c r="S836"/>
  <c r="S837"/>
  <c r="S838"/>
  <c r="S839"/>
  <c r="S840"/>
  <c r="S841"/>
  <c r="S842"/>
  <c r="R846"/>
  <c r="M31" i="2"/>
  <c r="N31"/>
  <c r="S31"/>
  <c r="T31"/>
  <c r="Q516" i="1"/>
  <c r="Q517"/>
  <c r="R528"/>
  <c r="G32" i="2"/>
  <c r="H32"/>
  <c r="S519" i="1"/>
  <c r="S520"/>
  <c r="S521"/>
  <c r="S522"/>
  <c r="S523"/>
  <c r="S524"/>
  <c r="S525"/>
  <c r="S526"/>
  <c r="S527"/>
  <c r="R531"/>
  <c r="M32" i="2"/>
  <c r="N32"/>
  <c r="S32"/>
  <c r="T32"/>
  <c r="Q971" i="1"/>
  <c r="Q972"/>
  <c r="R983"/>
  <c r="G5" i="2"/>
  <c r="H5"/>
  <c r="S974" i="1"/>
  <c r="S975"/>
  <c r="S976"/>
  <c r="S977"/>
  <c r="S978"/>
  <c r="S979"/>
  <c r="S980"/>
  <c r="S981"/>
  <c r="S982"/>
  <c r="R986"/>
  <c r="M5" i="2"/>
  <c r="N5"/>
  <c r="S5"/>
  <c r="S33"/>
  <c r="T33"/>
  <c r="S34"/>
  <c r="T34"/>
  <c r="T5"/>
  <c r="E322" i="5"/>
  <c r="D3" i="12"/>
  <c r="F322" i="5"/>
  <c r="E3" i="12"/>
  <c r="G322" i="5"/>
  <c r="F3" i="12"/>
  <c r="H322" i="5"/>
  <c r="G3" i="12"/>
  <c r="I322" i="5"/>
  <c r="H3" i="12"/>
  <c r="L3"/>
  <c r="E320" i="5"/>
  <c r="D4" i="12"/>
  <c r="F320" i="5"/>
  <c r="E4" i="12"/>
  <c r="G320" i="5"/>
  <c r="F4" i="12"/>
  <c r="H320" i="5"/>
  <c r="G4" i="12"/>
  <c r="I320" i="5"/>
  <c r="H4" i="12"/>
  <c r="L4"/>
  <c r="E238" i="5"/>
  <c r="D5" i="12"/>
  <c r="F238" i="5"/>
  <c r="E5" i="12"/>
  <c r="G238" i="5"/>
  <c r="F5" i="12"/>
  <c r="H238" i="5"/>
  <c r="G5" i="12"/>
  <c r="I238" i="5"/>
  <c r="H5" i="12"/>
  <c r="L5"/>
  <c r="E332" i="5"/>
  <c r="D6" i="12"/>
  <c r="F332" i="5"/>
  <c r="E6" i="12"/>
  <c r="G332" i="5"/>
  <c r="F6" i="12"/>
  <c r="H332" i="5"/>
  <c r="G6" i="12"/>
  <c r="I332" i="5"/>
  <c r="H6" i="12"/>
  <c r="L6"/>
  <c r="E288" i="5"/>
  <c r="D7" i="12"/>
  <c r="F288" i="5"/>
  <c r="E7" i="12"/>
  <c r="G288" i="5"/>
  <c r="F7" i="12"/>
  <c r="H288" i="5"/>
  <c r="G7" i="12"/>
  <c r="I288" i="5"/>
  <c r="H7" i="12"/>
  <c r="L7"/>
  <c r="E230" i="5"/>
  <c r="D8" i="12"/>
  <c r="F230" i="5"/>
  <c r="E8" i="12"/>
  <c r="G230" i="5"/>
  <c r="F8" i="12"/>
  <c r="H230" i="5"/>
  <c r="G8" i="12"/>
  <c r="I230" i="5"/>
  <c r="H8" i="12"/>
  <c r="L8"/>
  <c r="E247" i="5"/>
  <c r="D11" i="12"/>
  <c r="F247" i="5"/>
  <c r="E11" i="12"/>
  <c r="G247" i="5"/>
  <c r="F11" i="12"/>
  <c r="H247" i="5"/>
  <c r="G11" i="12"/>
  <c r="I247" i="5"/>
  <c r="H11" i="12"/>
  <c r="L11"/>
  <c r="E256" i="5"/>
  <c r="D13" i="12"/>
  <c r="F256" i="5"/>
  <c r="E13" i="12"/>
  <c r="G256" i="5"/>
  <c r="F13" i="12"/>
  <c r="H256" i="5"/>
  <c r="G13" i="12"/>
  <c r="I256" i="5"/>
  <c r="H13" i="12"/>
  <c r="L13"/>
  <c r="E299" i="5"/>
  <c r="D10" i="12"/>
  <c r="F299" i="5"/>
  <c r="E10" i="12"/>
  <c r="G299" i="5"/>
  <c r="F10" i="12"/>
  <c r="H299" i="5"/>
  <c r="G10" i="12"/>
  <c r="I299" i="5"/>
  <c r="H10" i="12"/>
  <c r="L10"/>
  <c r="E281" i="5"/>
  <c r="D14" i="12"/>
  <c r="F281" i="5"/>
  <c r="E14" i="12"/>
  <c r="G281" i="5"/>
  <c r="F14" i="12"/>
  <c r="H281" i="5"/>
  <c r="G14" i="12"/>
  <c r="I281" i="5"/>
  <c r="H14" i="12"/>
  <c r="L14"/>
  <c r="E300" i="5"/>
  <c r="D15" i="12"/>
  <c r="F300" i="5"/>
  <c r="E15" i="12"/>
  <c r="G300" i="5"/>
  <c r="F15" i="12"/>
  <c r="H300" i="5"/>
  <c r="G15" i="12"/>
  <c r="I300" i="5"/>
  <c r="H15" i="12"/>
  <c r="L15"/>
  <c r="E306" i="5"/>
  <c r="D16" i="12"/>
  <c r="F306" i="5"/>
  <c r="E16" i="12"/>
  <c r="G306" i="5"/>
  <c r="F16" i="12"/>
  <c r="H306" i="5"/>
  <c r="G16" i="12"/>
  <c r="I306" i="5"/>
  <c r="H16" i="12"/>
  <c r="L16"/>
  <c r="E263" i="5"/>
  <c r="D17" i="12"/>
  <c r="F263" i="5"/>
  <c r="E17" i="12"/>
  <c r="G263" i="5"/>
  <c r="F17" i="12"/>
  <c r="H263" i="5"/>
  <c r="G17" i="12"/>
  <c r="I263" i="5"/>
  <c r="H17" i="12"/>
  <c r="L17"/>
  <c r="E280" i="5"/>
  <c r="D18" i="12"/>
  <c r="F280" i="5"/>
  <c r="E18" i="12"/>
  <c r="G280" i="5"/>
  <c r="F18" i="12"/>
  <c r="H280" i="5"/>
  <c r="G18" i="12"/>
  <c r="I280" i="5"/>
  <c r="H18" i="12"/>
  <c r="L18"/>
  <c r="E324" i="5"/>
  <c r="D19" i="12"/>
  <c r="F324" i="5"/>
  <c r="E19" i="12"/>
  <c r="G324" i="5"/>
  <c r="F19" i="12"/>
  <c r="H324" i="5"/>
  <c r="G19" i="12"/>
  <c r="I324" i="5"/>
  <c r="H19" i="12"/>
  <c r="L19"/>
  <c r="E232" i="5"/>
  <c r="D9" i="12"/>
  <c r="F232" i="5"/>
  <c r="E9" i="12"/>
  <c r="G232" i="5"/>
  <c r="F9" i="12"/>
  <c r="H232" i="5"/>
  <c r="G9" i="12"/>
  <c r="I232" i="5"/>
  <c r="H9" i="12"/>
  <c r="L9"/>
  <c r="E292" i="5"/>
  <c r="D20" i="12"/>
  <c r="F292" i="5"/>
  <c r="E20" i="12"/>
  <c r="G292" i="5"/>
  <c r="F20" i="12"/>
  <c r="H292" i="5"/>
  <c r="G20" i="12"/>
  <c r="I292" i="5"/>
  <c r="H20" i="12"/>
  <c r="L20"/>
  <c r="E333" i="5"/>
  <c r="D23" i="12"/>
  <c r="F333" i="5"/>
  <c r="E23" i="12"/>
  <c r="G333" i="5"/>
  <c r="F23" i="12"/>
  <c r="H333" i="5"/>
  <c r="G23" i="12"/>
  <c r="I333" i="5"/>
  <c r="H23" i="12"/>
  <c r="L23"/>
  <c r="E334" i="5"/>
  <c r="D12" i="12"/>
  <c r="F334" i="5"/>
  <c r="E12" i="12"/>
  <c r="G334" i="5"/>
  <c r="F12" i="12"/>
  <c r="H334" i="5"/>
  <c r="G12" i="12"/>
  <c r="I334" i="5"/>
  <c r="H12" i="12"/>
  <c r="L12"/>
  <c r="E265" i="5"/>
  <c r="D24" i="12"/>
  <c r="F265" i="5"/>
  <c r="E24" i="12"/>
  <c r="G265" i="5"/>
  <c r="F24" i="12"/>
  <c r="H265" i="5"/>
  <c r="G24" i="12"/>
  <c r="I265" i="5"/>
  <c r="H24" i="12"/>
  <c r="L24"/>
  <c r="E312" i="5"/>
  <c r="D21" i="12"/>
  <c r="F312" i="5"/>
  <c r="E21" i="12"/>
  <c r="G312" i="5"/>
  <c r="F21" i="12"/>
  <c r="H312" i="5"/>
  <c r="G21" i="12"/>
  <c r="I312" i="5"/>
  <c r="H21" i="12"/>
  <c r="L21"/>
  <c r="E271" i="5"/>
  <c r="D26" i="12"/>
  <c r="F271" i="5"/>
  <c r="E26" i="12"/>
  <c r="G271" i="5"/>
  <c r="F26" i="12"/>
  <c r="H271" i="5"/>
  <c r="G26" i="12"/>
  <c r="I271" i="5"/>
  <c r="H26" i="12"/>
  <c r="L26"/>
  <c r="E272" i="5"/>
  <c r="D25" i="12"/>
  <c r="F272" i="5"/>
  <c r="E25" i="12"/>
  <c r="G272" i="5"/>
  <c r="F25" i="12"/>
  <c r="H272" i="5"/>
  <c r="G25" i="12"/>
  <c r="I272" i="5"/>
  <c r="H25" i="12"/>
  <c r="L25"/>
  <c r="E243" i="5"/>
  <c r="D22" i="12"/>
  <c r="F243" i="5"/>
  <c r="E22" i="12"/>
  <c r="G243" i="5"/>
  <c r="F22" i="12"/>
  <c r="H243" i="5"/>
  <c r="G22" i="12"/>
  <c r="I243" i="5"/>
  <c r="H22" i="12"/>
  <c r="L22"/>
  <c r="E329" i="5"/>
  <c r="D27" i="12"/>
  <c r="F329" i="5"/>
  <c r="E27" i="12"/>
  <c r="G329" i="5"/>
  <c r="F27" i="12"/>
  <c r="H329" i="5"/>
  <c r="G27" i="12"/>
  <c r="I329" i="5"/>
  <c r="H27" i="12"/>
  <c r="L27"/>
  <c r="E234" i="5"/>
  <c r="D28" i="12"/>
  <c r="F234" i="5"/>
  <c r="E28" i="12"/>
  <c r="G234" i="5"/>
  <c r="F28" i="12"/>
  <c r="H234" i="5"/>
  <c r="G28" i="12"/>
  <c r="I234" i="5"/>
  <c r="H28" i="12"/>
  <c r="L28"/>
  <c r="E317" i="5"/>
  <c r="D29" i="12"/>
  <c r="F317" i="5"/>
  <c r="E29" i="12"/>
  <c r="G317" i="5"/>
  <c r="F29" i="12"/>
  <c r="H317" i="5"/>
  <c r="G29" i="12"/>
  <c r="I317" i="5"/>
  <c r="H29" i="12"/>
  <c r="L29"/>
  <c r="E294" i="5"/>
  <c r="D30" i="12"/>
  <c r="F294" i="5"/>
  <c r="E30" i="12"/>
  <c r="G294" i="5"/>
  <c r="F30" i="12"/>
  <c r="H294" i="5"/>
  <c r="G30" i="12"/>
  <c r="I294" i="5"/>
  <c r="H30" i="12"/>
  <c r="L30"/>
  <c r="E310" i="5"/>
  <c r="D31" i="12"/>
  <c r="F310" i="5"/>
  <c r="E31" i="12"/>
  <c r="G310" i="5"/>
  <c r="F31" i="12"/>
  <c r="H310" i="5"/>
  <c r="G31" i="12"/>
  <c r="I310" i="5"/>
  <c r="H31" i="12"/>
  <c r="L31"/>
  <c r="E338" i="5"/>
  <c r="D32" i="12"/>
  <c r="F338" i="5"/>
  <c r="E32" i="12"/>
  <c r="G338" i="5"/>
  <c r="F32" i="12"/>
  <c r="H338" i="5"/>
  <c r="G32" i="12"/>
  <c r="I338" i="5"/>
  <c r="H32" i="12"/>
  <c r="L32"/>
  <c r="E228" i="5"/>
  <c r="D33" i="12"/>
  <c r="F228" i="5"/>
  <c r="E33" i="12"/>
  <c r="G228" i="5"/>
  <c r="F33" i="12"/>
  <c r="H228" i="5"/>
  <c r="G33" i="12"/>
  <c r="I228" i="5"/>
  <c r="H33" i="12"/>
  <c r="L33"/>
  <c r="E248" i="5"/>
  <c r="D34" i="12"/>
  <c r="F248" i="5"/>
  <c r="E34" i="12"/>
  <c r="G248" i="5"/>
  <c r="F34" i="12"/>
  <c r="H248" i="5"/>
  <c r="G34" i="12"/>
  <c r="I248" i="5"/>
  <c r="H34" i="12"/>
  <c r="L34"/>
  <c r="E302" i="5"/>
  <c r="D35" i="12"/>
  <c r="F302" i="5"/>
  <c r="E35" i="12"/>
  <c r="G302" i="5"/>
  <c r="F35" i="12"/>
  <c r="H302" i="5"/>
  <c r="G35" i="12"/>
  <c r="I302" i="5"/>
  <c r="H35" i="12"/>
  <c r="L35"/>
  <c r="E321" i="5"/>
  <c r="D36" i="12"/>
  <c r="F321" i="5"/>
  <c r="E36" i="12"/>
  <c r="G321" i="5"/>
  <c r="F36" i="12"/>
  <c r="H321" i="5"/>
  <c r="G36" i="12"/>
  <c r="I321" i="5"/>
  <c r="H36" i="12"/>
  <c r="L36"/>
  <c r="E336" i="5"/>
  <c r="D37" i="12"/>
  <c r="F336" i="5"/>
  <c r="E37" i="12"/>
  <c r="G336" i="5"/>
  <c r="F37" i="12"/>
  <c r="H336" i="5"/>
  <c r="G37" i="12"/>
  <c r="I336" i="5"/>
  <c r="H37" i="12"/>
  <c r="L37"/>
  <c r="E252" i="5"/>
  <c r="D38" i="12"/>
  <c r="F252" i="5"/>
  <c r="E38" i="12"/>
  <c r="G252" i="5"/>
  <c r="F38" i="12"/>
  <c r="H252" i="5"/>
  <c r="G38" i="12"/>
  <c r="I252" i="5"/>
  <c r="H38" i="12"/>
  <c r="L38"/>
  <c r="E318" i="5"/>
  <c r="D39" i="12"/>
  <c r="F318" i="5"/>
  <c r="E39" i="12"/>
  <c r="G318" i="5"/>
  <c r="F39" i="12"/>
  <c r="H318" i="5"/>
  <c r="G39" i="12"/>
  <c r="I318" i="5"/>
  <c r="H39" i="12"/>
  <c r="L39"/>
  <c r="E315" i="5"/>
  <c r="D40" i="12"/>
  <c r="F315" i="5"/>
  <c r="E40" i="12"/>
  <c r="G315" i="5"/>
  <c r="F40" i="12"/>
  <c r="H315" i="5"/>
  <c r="G40" i="12"/>
  <c r="I315" i="5"/>
  <c r="H40" i="12"/>
  <c r="L40"/>
  <c r="E295" i="5"/>
  <c r="D43" i="12"/>
  <c r="F295" i="5"/>
  <c r="E43" i="12"/>
  <c r="G295" i="5"/>
  <c r="F43" i="12"/>
  <c r="H295" i="5"/>
  <c r="G43" i="12"/>
  <c r="I295" i="5"/>
  <c r="H43" i="12"/>
  <c r="L43"/>
  <c r="E330" i="5"/>
  <c r="D44" i="12"/>
  <c r="F330" i="5"/>
  <c r="E44" i="12"/>
  <c r="G330" i="5"/>
  <c r="F44" i="12"/>
  <c r="H330" i="5"/>
  <c r="G44" i="12"/>
  <c r="I330" i="5"/>
  <c r="H44" i="12"/>
  <c r="L44"/>
  <c r="E240" i="5"/>
  <c r="D45" i="12"/>
  <c r="F240" i="5"/>
  <c r="E45" i="12"/>
  <c r="G240" i="5"/>
  <c r="F45" i="12"/>
  <c r="H240" i="5"/>
  <c r="G45" i="12"/>
  <c r="I240" i="5"/>
  <c r="H45" i="12"/>
  <c r="L45"/>
  <c r="E239" i="5"/>
  <c r="D41" i="12"/>
  <c r="F239" i="5"/>
  <c r="E41" i="12"/>
  <c r="G239" i="5"/>
  <c r="F41" i="12"/>
  <c r="H239" i="5"/>
  <c r="G41" i="12"/>
  <c r="I239" i="5"/>
  <c r="H41" i="12"/>
  <c r="L41"/>
  <c r="E267" i="5"/>
  <c r="D42" i="12"/>
  <c r="F267" i="5"/>
  <c r="E42" i="12"/>
  <c r="G267" i="5"/>
  <c r="F42" i="12"/>
  <c r="H267" i="5"/>
  <c r="G42" i="12"/>
  <c r="I267" i="5"/>
  <c r="H42" i="12"/>
  <c r="L42"/>
  <c r="E258" i="5"/>
  <c r="D46" i="12"/>
  <c r="F258" i="5"/>
  <c r="E46" i="12"/>
  <c r="G258" i="5"/>
  <c r="F46" i="12"/>
  <c r="H258" i="5"/>
  <c r="G46" i="12"/>
  <c r="I258" i="5"/>
  <c r="H46" i="12"/>
  <c r="L46"/>
  <c r="E293" i="5"/>
  <c r="D47" i="12"/>
  <c r="F293" i="5"/>
  <c r="E47" i="12"/>
  <c r="G293" i="5"/>
  <c r="F47" i="12"/>
  <c r="H293" i="5"/>
  <c r="G47" i="12"/>
  <c r="I293" i="5"/>
  <c r="H47" i="12"/>
  <c r="L47"/>
  <c r="E246" i="5"/>
  <c r="D48" i="12"/>
  <c r="F246" i="5"/>
  <c r="E48" i="12"/>
  <c r="G246" i="5"/>
  <c r="F48" i="12"/>
  <c r="H246" i="5"/>
  <c r="G48" i="12"/>
  <c r="I246" i="5"/>
  <c r="H48" i="12"/>
  <c r="L48"/>
  <c r="E254" i="5"/>
  <c r="D50" i="12"/>
  <c r="F254" i="5"/>
  <c r="E50" i="12"/>
  <c r="G254" i="5"/>
  <c r="F50" i="12"/>
  <c r="H254" i="5"/>
  <c r="G50" i="12"/>
  <c r="I254" i="5"/>
  <c r="H50" i="12"/>
  <c r="L50"/>
  <c r="E266" i="5"/>
  <c r="D51" i="12"/>
  <c r="F266" i="5"/>
  <c r="E51" i="12"/>
  <c r="G266" i="5"/>
  <c r="F51" i="12"/>
  <c r="H266" i="5"/>
  <c r="G51" i="12"/>
  <c r="I266" i="5"/>
  <c r="H51" i="12"/>
  <c r="L51"/>
  <c r="E236" i="5"/>
  <c r="D53" i="12"/>
  <c r="F236" i="5"/>
  <c r="E53" i="12"/>
  <c r="G236" i="5"/>
  <c r="F53" i="12"/>
  <c r="H236" i="5"/>
  <c r="G53" i="12"/>
  <c r="I236" i="5"/>
  <c r="H53" i="12"/>
  <c r="L53"/>
  <c r="E264" i="5"/>
  <c r="D54" i="12"/>
  <c r="F264" i="5"/>
  <c r="E54" i="12"/>
  <c r="G264" i="5"/>
  <c r="F54" i="12"/>
  <c r="H264" i="5"/>
  <c r="G54" i="12"/>
  <c r="I264" i="5"/>
  <c r="H54" i="12"/>
  <c r="L54"/>
  <c r="E325" i="5"/>
  <c r="D55" i="12"/>
  <c r="F325" i="5"/>
  <c r="E55" i="12"/>
  <c r="G325" i="5"/>
  <c r="F55" i="12"/>
  <c r="H325" i="5"/>
  <c r="G55" i="12"/>
  <c r="I325" i="5"/>
  <c r="H55" i="12"/>
  <c r="L55"/>
  <c r="E255" i="5"/>
  <c r="D59" i="12"/>
  <c r="F255" i="5"/>
  <c r="E59" i="12"/>
  <c r="G255" i="5"/>
  <c r="F59" i="12"/>
  <c r="H255" i="5"/>
  <c r="G59" i="12"/>
  <c r="I255" i="5"/>
  <c r="H59" i="12"/>
  <c r="L59"/>
  <c r="E262" i="5"/>
  <c r="D60" i="12"/>
  <c r="F262" i="5"/>
  <c r="E60" i="12"/>
  <c r="G262" i="5"/>
  <c r="F60" i="12"/>
  <c r="H262" i="5"/>
  <c r="G60" i="12"/>
  <c r="I262" i="5"/>
  <c r="H60" i="12"/>
  <c r="L60"/>
  <c r="E270" i="5"/>
  <c r="D61" i="12"/>
  <c r="F270" i="5"/>
  <c r="E61" i="12"/>
  <c r="G270" i="5"/>
  <c r="F61" i="12"/>
  <c r="H270" i="5"/>
  <c r="G61" i="12"/>
  <c r="I270" i="5"/>
  <c r="H61" i="12"/>
  <c r="L61"/>
  <c r="E291" i="5"/>
  <c r="D62" i="12"/>
  <c r="F291" i="5"/>
  <c r="E62" i="12"/>
  <c r="G291" i="5"/>
  <c r="F62" i="12"/>
  <c r="H291" i="5"/>
  <c r="G62" i="12"/>
  <c r="I291" i="5"/>
  <c r="H62" i="12"/>
  <c r="L62"/>
  <c r="E323" i="5"/>
  <c r="D63" i="12"/>
  <c r="F323" i="5"/>
  <c r="E63" i="12"/>
  <c r="G323" i="5"/>
  <c r="F63" i="12"/>
  <c r="H323" i="5"/>
  <c r="G63" i="12"/>
  <c r="I323" i="5"/>
  <c r="H63" i="12"/>
  <c r="L63"/>
  <c r="E326" i="5"/>
  <c r="D52" i="12"/>
  <c r="F326" i="5"/>
  <c r="E52" i="12"/>
  <c r="G326" i="5"/>
  <c r="F52" i="12"/>
  <c r="H326" i="5"/>
  <c r="G52" i="12"/>
  <c r="I326" i="5"/>
  <c r="H52" i="12"/>
  <c r="L52"/>
  <c r="E277" i="5"/>
  <c r="D49" i="12"/>
  <c r="F277" i="5"/>
  <c r="E49" i="12"/>
  <c r="G277" i="5"/>
  <c r="F49" i="12"/>
  <c r="H277" i="5"/>
  <c r="G49" i="12"/>
  <c r="I277" i="5"/>
  <c r="H49" i="12"/>
  <c r="L49"/>
  <c r="E244" i="5"/>
  <c r="D56" i="12"/>
  <c r="F244" i="5"/>
  <c r="E56" i="12"/>
  <c r="G244" i="5"/>
  <c r="F56" i="12"/>
  <c r="H244" i="5"/>
  <c r="G56" i="12"/>
  <c r="I244" i="5"/>
  <c r="H56" i="12"/>
  <c r="L56"/>
  <c r="E275" i="5"/>
  <c r="D57" i="12"/>
  <c r="F275" i="5"/>
  <c r="E57" i="12"/>
  <c r="G275" i="5"/>
  <c r="F57" i="12"/>
  <c r="H275" i="5"/>
  <c r="G57" i="12"/>
  <c r="I275" i="5"/>
  <c r="H57" i="12"/>
  <c r="L57"/>
  <c r="E331" i="5"/>
  <c r="D58" i="12"/>
  <c r="F331" i="5"/>
  <c r="E58" i="12"/>
  <c r="G331" i="5"/>
  <c r="F58" i="12"/>
  <c r="H331" i="5"/>
  <c r="G58" i="12"/>
  <c r="I331" i="5"/>
  <c r="H58" i="12"/>
  <c r="L58"/>
  <c r="E233" i="5"/>
  <c r="D64" i="12"/>
  <c r="F233" i="5"/>
  <c r="E64" i="12"/>
  <c r="G233" i="5"/>
  <c r="F64" i="12"/>
  <c r="H233" i="5"/>
  <c r="G64" i="12"/>
  <c r="I233" i="5"/>
  <c r="H64" i="12"/>
  <c r="L64"/>
  <c r="E268" i="5"/>
  <c r="D65" i="12"/>
  <c r="F268" i="5"/>
  <c r="E65" i="12"/>
  <c r="G268" i="5"/>
  <c r="F65" i="12"/>
  <c r="H268" i="5"/>
  <c r="G65" i="12"/>
  <c r="I268" i="5"/>
  <c r="H65" i="12"/>
  <c r="L65"/>
  <c r="E284" i="5"/>
  <c r="D66" i="12"/>
  <c r="F284" i="5"/>
  <c r="E66" i="12"/>
  <c r="G284" i="5"/>
  <c r="F66" i="12"/>
  <c r="H284" i="5"/>
  <c r="G66" i="12"/>
  <c r="I284" i="5"/>
  <c r="H66" i="12"/>
  <c r="L66"/>
  <c r="E290" i="5"/>
  <c r="D67" i="12"/>
  <c r="F290" i="5"/>
  <c r="E67" i="12"/>
  <c r="G290" i="5"/>
  <c r="F67" i="12"/>
  <c r="H290" i="5"/>
  <c r="G67" i="12"/>
  <c r="I290" i="5"/>
  <c r="H67" i="12"/>
  <c r="L67"/>
  <c r="E301" i="5"/>
  <c r="D68" i="12"/>
  <c r="F301" i="5"/>
  <c r="E68" i="12"/>
  <c r="G301" i="5"/>
  <c r="F68" i="12"/>
  <c r="H301" i="5"/>
  <c r="G68" i="12"/>
  <c r="I301" i="5"/>
  <c r="H68" i="12"/>
  <c r="L68"/>
  <c r="E319" i="5"/>
  <c r="D69" i="12"/>
  <c r="F319" i="5"/>
  <c r="E69" i="12"/>
  <c r="G319" i="5"/>
  <c r="F69" i="12"/>
  <c r="H319" i="5"/>
  <c r="G69" i="12"/>
  <c r="I319" i="5"/>
  <c r="H69" i="12"/>
  <c r="L69"/>
  <c r="E261" i="5"/>
  <c r="D70" i="12"/>
  <c r="F261" i="5"/>
  <c r="E70" i="12"/>
  <c r="G261" i="5"/>
  <c r="F70" i="12"/>
  <c r="H261" i="5"/>
  <c r="G70" i="12"/>
  <c r="I261" i="5"/>
  <c r="H70" i="12"/>
  <c r="L70"/>
  <c r="E273" i="5"/>
  <c r="D71" i="12"/>
  <c r="F273" i="5"/>
  <c r="E71" i="12"/>
  <c r="G273" i="5"/>
  <c r="F71" i="12"/>
  <c r="H273" i="5"/>
  <c r="G71" i="12"/>
  <c r="I273" i="5"/>
  <c r="H71" i="12"/>
  <c r="L71"/>
  <c r="E313" i="5"/>
  <c r="D72" i="12"/>
  <c r="F313" i="5"/>
  <c r="E72" i="12"/>
  <c r="G313" i="5"/>
  <c r="F72" i="12"/>
  <c r="H313" i="5"/>
  <c r="G72" i="12"/>
  <c r="I313" i="5"/>
  <c r="H72" i="12"/>
  <c r="L72"/>
  <c r="E286" i="5"/>
  <c r="D75" i="12"/>
  <c r="F286" i="5"/>
  <c r="E75" i="12"/>
  <c r="G286" i="5"/>
  <c r="F75" i="12"/>
  <c r="H286" i="5"/>
  <c r="G75" i="12"/>
  <c r="I286" i="5"/>
  <c r="H75" i="12"/>
  <c r="L75"/>
  <c r="E314" i="5"/>
  <c r="D76" i="12"/>
  <c r="F314" i="5"/>
  <c r="E76" i="12"/>
  <c r="G314" i="5"/>
  <c r="F76" i="12"/>
  <c r="H314" i="5"/>
  <c r="G76" i="12"/>
  <c r="I314" i="5"/>
  <c r="H76" i="12"/>
  <c r="L76"/>
  <c r="E305" i="5"/>
  <c r="D73" i="12"/>
  <c r="F305" i="5"/>
  <c r="E73" i="12"/>
  <c r="G305" i="5"/>
  <c r="F73" i="12"/>
  <c r="H305" i="5"/>
  <c r="G73" i="12"/>
  <c r="I305" i="5"/>
  <c r="H73" i="12"/>
  <c r="L73"/>
  <c r="E307" i="5"/>
  <c r="D74" i="12"/>
  <c r="F307" i="5"/>
  <c r="E74" i="12"/>
  <c r="G307" i="5"/>
  <c r="F74" i="12"/>
  <c r="H307" i="5"/>
  <c r="G74" i="12"/>
  <c r="I307" i="5"/>
  <c r="H74" i="12"/>
  <c r="L74"/>
  <c r="E229" i="5"/>
  <c r="D77" i="12"/>
  <c r="F229" i="5"/>
  <c r="E77" i="12"/>
  <c r="G229" i="5"/>
  <c r="F77" i="12"/>
  <c r="H229" i="5"/>
  <c r="G77" i="12"/>
  <c r="I229" i="5"/>
  <c r="H77" i="12"/>
  <c r="L77"/>
  <c r="E257" i="5"/>
  <c r="D78" i="12"/>
  <c r="F257" i="5"/>
  <c r="E78" i="12"/>
  <c r="G257" i="5"/>
  <c r="F78" i="12"/>
  <c r="H257" i="5"/>
  <c r="G78" i="12"/>
  <c r="I257" i="5"/>
  <c r="H78" i="12"/>
  <c r="L78"/>
  <c r="E297" i="5"/>
  <c r="D79" i="12"/>
  <c r="F297" i="5"/>
  <c r="E79" i="12"/>
  <c r="G297" i="5"/>
  <c r="F79" i="12"/>
  <c r="H297" i="5"/>
  <c r="G79" i="12"/>
  <c r="I297" i="5"/>
  <c r="H79" i="12"/>
  <c r="L79"/>
  <c r="E303" i="5"/>
  <c r="D80" i="12"/>
  <c r="F303" i="5"/>
  <c r="E80" i="12"/>
  <c r="G303" i="5"/>
  <c r="F80" i="12"/>
  <c r="H303" i="5"/>
  <c r="G80" i="12"/>
  <c r="I303" i="5"/>
  <c r="H80" i="12"/>
  <c r="L80"/>
  <c r="E242" i="5"/>
  <c r="D81" i="12"/>
  <c r="F242" i="5"/>
  <c r="E81" i="12"/>
  <c r="G242" i="5"/>
  <c r="F81" i="12"/>
  <c r="H242" i="5"/>
  <c r="G81" i="12"/>
  <c r="I242" i="5"/>
  <c r="H81" i="12"/>
  <c r="L81"/>
  <c r="E296" i="5"/>
  <c r="D83" i="12"/>
  <c r="F296" i="5"/>
  <c r="E83" i="12"/>
  <c r="G296" i="5"/>
  <c r="F83" i="12"/>
  <c r="H296" i="5"/>
  <c r="G83" i="12"/>
  <c r="I296" i="5"/>
  <c r="H83" i="12"/>
  <c r="L83"/>
  <c r="E298" i="5"/>
  <c r="D84" i="12"/>
  <c r="F298" i="5"/>
  <c r="E84" i="12"/>
  <c r="G298" i="5"/>
  <c r="F84" i="12"/>
  <c r="H298" i="5"/>
  <c r="G84" i="12"/>
  <c r="I298" i="5"/>
  <c r="H84" i="12"/>
  <c r="L84"/>
  <c r="E308" i="5"/>
  <c r="D85" i="12"/>
  <c r="F308" i="5"/>
  <c r="E85" i="12"/>
  <c r="G308" i="5"/>
  <c r="F85" i="12"/>
  <c r="H308" i="5"/>
  <c r="G85" i="12"/>
  <c r="I308" i="5"/>
  <c r="H85" i="12"/>
  <c r="L85"/>
  <c r="E328" i="5"/>
  <c r="D86" i="12"/>
  <c r="F328" i="5"/>
  <c r="E86" i="12"/>
  <c r="G328" i="5"/>
  <c r="F86" i="12"/>
  <c r="H328" i="5"/>
  <c r="G86" i="12"/>
  <c r="I328" i="5"/>
  <c r="H86" i="12"/>
  <c r="L86"/>
  <c r="E285" i="5"/>
  <c r="D82" i="12"/>
  <c r="F285" i="5"/>
  <c r="E82" i="12"/>
  <c r="G285" i="5"/>
  <c r="F82" i="12"/>
  <c r="H285" i="5"/>
  <c r="G82" i="12"/>
  <c r="I285" i="5"/>
  <c r="H82" i="12"/>
  <c r="L82"/>
  <c r="E241" i="5"/>
  <c r="D87" i="12"/>
  <c r="F241" i="5"/>
  <c r="E87" i="12"/>
  <c r="G241" i="5"/>
  <c r="F87" i="12"/>
  <c r="H241" i="5"/>
  <c r="G87" i="12"/>
  <c r="I241" i="5"/>
  <c r="H87" i="12"/>
  <c r="L87"/>
  <c r="E269" i="5"/>
  <c r="D88" i="12"/>
  <c r="F269" i="5"/>
  <c r="E88" i="12"/>
  <c r="G269" i="5"/>
  <c r="F88" i="12"/>
  <c r="H269" i="5"/>
  <c r="G88" i="12"/>
  <c r="I269" i="5"/>
  <c r="H88" i="12"/>
  <c r="L88"/>
  <c r="E274" i="5"/>
  <c r="D89" i="12"/>
  <c r="F274" i="5"/>
  <c r="E89" i="12"/>
  <c r="G274" i="5"/>
  <c r="F89" i="12"/>
  <c r="H274" i="5"/>
  <c r="G89" i="12"/>
  <c r="I274" i="5"/>
  <c r="H89" i="12"/>
  <c r="L89"/>
  <c r="E279" i="5"/>
  <c r="D90" i="12"/>
  <c r="F279" i="5"/>
  <c r="E90" i="12"/>
  <c r="G279" i="5"/>
  <c r="F90" i="12"/>
  <c r="H279" i="5"/>
  <c r="G90" i="12"/>
  <c r="I279" i="5"/>
  <c r="H90" i="12"/>
  <c r="L90"/>
  <c r="E282" i="5"/>
  <c r="D91" i="12"/>
  <c r="F282" i="5"/>
  <c r="E91" i="12"/>
  <c r="G282" i="5"/>
  <c r="F91" i="12"/>
  <c r="H282" i="5"/>
  <c r="G91" i="12"/>
  <c r="I282" i="5"/>
  <c r="H91" i="12"/>
  <c r="L91"/>
  <c r="E283" i="5"/>
  <c r="D92" i="12"/>
  <c r="F283" i="5"/>
  <c r="E92" i="12"/>
  <c r="G283" i="5"/>
  <c r="F92" i="12"/>
  <c r="H283" i="5"/>
  <c r="G92" i="12"/>
  <c r="I283" i="5"/>
  <c r="H92" i="12"/>
  <c r="L92"/>
  <c r="E287" i="5"/>
  <c r="D93" i="12"/>
  <c r="F287" i="5"/>
  <c r="E93" i="12"/>
  <c r="G287" i="5"/>
  <c r="F93" i="12"/>
  <c r="H287" i="5"/>
  <c r="G93" i="12"/>
  <c r="I287" i="5"/>
  <c r="H93" i="12"/>
  <c r="L93"/>
  <c r="E289" i="5"/>
  <c r="D94" i="12"/>
  <c r="F289" i="5"/>
  <c r="E94" i="12"/>
  <c r="G289" i="5"/>
  <c r="F94" i="12"/>
  <c r="H289" i="5"/>
  <c r="G94" i="12"/>
  <c r="I289" i="5"/>
  <c r="H94" i="12"/>
  <c r="L94"/>
  <c r="E309" i="5"/>
  <c r="D95" i="12"/>
  <c r="F309" i="5"/>
  <c r="E95" i="12"/>
  <c r="G309" i="5"/>
  <c r="F95" i="12"/>
  <c r="H309" i="5"/>
  <c r="G95" i="12"/>
  <c r="I309" i="5"/>
  <c r="H95" i="12"/>
  <c r="L95"/>
  <c r="E311" i="5"/>
  <c r="D96" i="12"/>
  <c r="F311" i="5"/>
  <c r="E96" i="12"/>
  <c r="G311" i="5"/>
  <c r="F96" i="12"/>
  <c r="H311" i="5"/>
  <c r="G96" i="12"/>
  <c r="I311" i="5"/>
  <c r="H96" i="12"/>
  <c r="L96"/>
  <c r="E337" i="5"/>
  <c r="D97" i="12"/>
  <c r="F337" i="5"/>
  <c r="E97" i="12"/>
  <c r="G337" i="5"/>
  <c r="F97" i="12"/>
  <c r="H337" i="5"/>
  <c r="G97" i="12"/>
  <c r="I337" i="5"/>
  <c r="H97" i="12"/>
  <c r="L97"/>
  <c r="E339" i="5"/>
  <c r="D98" i="12"/>
  <c r="F339" i="5"/>
  <c r="E98" i="12"/>
  <c r="G339" i="5"/>
  <c r="F98" i="12"/>
  <c r="H339" i="5"/>
  <c r="G98" i="12"/>
  <c r="I339" i="5"/>
  <c r="H98" i="12"/>
  <c r="L98"/>
  <c r="E260" i="5"/>
  <c r="D99" i="12"/>
  <c r="F260" i="5"/>
  <c r="E99" i="12"/>
  <c r="G260" i="5"/>
  <c r="F99" i="12"/>
  <c r="H260" i="5"/>
  <c r="G99" i="12"/>
  <c r="I260" i="5"/>
  <c r="H99" i="12"/>
  <c r="L99"/>
  <c r="E316" i="5"/>
  <c r="D100" i="12"/>
  <c r="F316" i="5"/>
  <c r="E100" i="12"/>
  <c r="G316" i="5"/>
  <c r="F100" i="12"/>
  <c r="H316" i="5"/>
  <c r="G100" i="12"/>
  <c r="I316" i="5"/>
  <c r="H100" i="12"/>
  <c r="L100"/>
  <c r="E235" i="5"/>
  <c r="D101" i="12"/>
  <c r="F235" i="5"/>
  <c r="E101" i="12"/>
  <c r="G235" i="5"/>
  <c r="F101" i="12"/>
  <c r="H235" i="5"/>
  <c r="G101" i="12"/>
  <c r="I235" i="5"/>
  <c r="H101" i="12"/>
  <c r="L101"/>
  <c r="E237" i="5"/>
  <c r="D102" i="12"/>
  <c r="F237" i="5"/>
  <c r="E102" i="12"/>
  <c r="G237" i="5"/>
  <c r="F102" i="12"/>
  <c r="H237" i="5"/>
  <c r="G102" i="12"/>
  <c r="I237" i="5"/>
  <c r="H102" i="12"/>
  <c r="L102"/>
  <c r="E253" i="5"/>
  <c r="D103" i="12"/>
  <c r="F253" i="5"/>
  <c r="E103" i="12"/>
  <c r="G253" i="5"/>
  <c r="F103" i="12"/>
  <c r="H253" i="5"/>
  <c r="G103" i="12"/>
  <c r="I253" i="5"/>
  <c r="H103" i="12"/>
  <c r="L103"/>
  <c r="E335" i="5"/>
  <c r="D104" i="12"/>
  <c r="F335" i="5"/>
  <c r="E104" i="12"/>
  <c r="G335" i="5"/>
  <c r="F104" i="12"/>
  <c r="H335" i="5"/>
  <c r="G104" i="12"/>
  <c r="I335" i="5"/>
  <c r="H104" i="12"/>
  <c r="L104"/>
  <c r="E231" i="5"/>
  <c r="D105" i="12"/>
  <c r="F231" i="5"/>
  <c r="E105" i="12"/>
  <c r="G231" i="5"/>
  <c r="F105" i="12"/>
  <c r="H231" i="5"/>
  <c r="G105" i="12"/>
  <c r="I231" i="5"/>
  <c r="H105" i="12"/>
  <c r="L105"/>
  <c r="E245" i="5"/>
  <c r="D106" i="12"/>
  <c r="F245" i="5"/>
  <c r="E106" i="12"/>
  <c r="G245" i="5"/>
  <c r="F106" i="12"/>
  <c r="H245" i="5"/>
  <c r="G106" i="12"/>
  <c r="I245" i="5"/>
  <c r="H106" i="12"/>
  <c r="L106"/>
  <c r="E259" i="5"/>
  <c r="D107" i="12"/>
  <c r="F259" i="5"/>
  <c r="E107" i="12"/>
  <c r="G259" i="5"/>
  <c r="F107" i="12"/>
  <c r="H259" i="5"/>
  <c r="G107" i="12"/>
  <c r="I259" i="5"/>
  <c r="H107" i="12"/>
  <c r="L107"/>
  <c r="E249" i="5"/>
  <c r="D108" i="12"/>
  <c r="F249" i="5"/>
  <c r="E108" i="12"/>
  <c r="G249" i="5"/>
  <c r="F108" i="12"/>
  <c r="H249" i="5"/>
  <c r="G108" i="12"/>
  <c r="I249" i="5"/>
  <c r="H108" i="12"/>
  <c r="L108"/>
  <c r="E250" i="5"/>
  <c r="D109" i="12"/>
  <c r="F250" i="5"/>
  <c r="E109" i="12"/>
  <c r="G250" i="5"/>
  <c r="F109" i="12"/>
  <c r="H250" i="5"/>
  <c r="G109" i="12"/>
  <c r="I250" i="5"/>
  <c r="H109" i="12"/>
  <c r="L109"/>
  <c r="E251" i="5"/>
  <c r="D110" i="12"/>
  <c r="F251" i="5"/>
  <c r="E110" i="12"/>
  <c r="G251" i="5"/>
  <c r="F110" i="12"/>
  <c r="H251" i="5"/>
  <c r="G110" i="12"/>
  <c r="I251" i="5"/>
  <c r="H110" i="12"/>
  <c r="L110"/>
  <c r="E278" i="5"/>
  <c r="D111" i="12"/>
  <c r="F278" i="5"/>
  <c r="E111" i="12"/>
  <c r="G278" i="5"/>
  <c r="F111" i="12"/>
  <c r="H278" i="5"/>
  <c r="G111" i="12"/>
  <c r="I278" i="5"/>
  <c r="H111" i="12"/>
  <c r="L111"/>
  <c r="E304" i="5"/>
  <c r="D112" i="12"/>
  <c r="F304" i="5"/>
  <c r="E112" i="12"/>
  <c r="G304" i="5"/>
  <c r="F112" i="12"/>
  <c r="H304" i="5"/>
  <c r="G112" i="12"/>
  <c r="I304" i="5"/>
  <c r="H112" i="12"/>
  <c r="L112"/>
  <c r="E276" i="5"/>
  <c r="D113" i="12"/>
  <c r="F276" i="5"/>
  <c r="E113" i="12"/>
  <c r="G276" i="5"/>
  <c r="F113" i="12"/>
  <c r="H276" i="5"/>
  <c r="G113" i="12"/>
  <c r="I276" i="5"/>
  <c r="H113" i="12"/>
  <c r="L113"/>
  <c r="E327" i="5"/>
  <c r="D2" i="12"/>
  <c r="F327" i="5"/>
  <c r="E2" i="12"/>
  <c r="G327" i="5"/>
  <c r="F2" i="12"/>
  <c r="H327" i="5"/>
  <c r="G2" i="12"/>
  <c r="I327" i="5"/>
  <c r="H2" i="12"/>
  <c r="L2"/>
  <c r="E25" i="5"/>
  <c r="D3" i="13"/>
  <c r="F25" i="5"/>
  <c r="E3" i="13"/>
  <c r="G25" i="5"/>
  <c r="F3" i="13"/>
  <c r="H25" i="5"/>
  <c r="G3" i="13"/>
  <c r="I25" i="5"/>
  <c r="H3" i="13"/>
  <c r="L3"/>
  <c r="E10" i="5"/>
  <c r="D4" i="13"/>
  <c r="F10" i="5"/>
  <c r="E4" i="13"/>
  <c r="G10" i="5"/>
  <c r="F4" i="13"/>
  <c r="H10" i="5"/>
  <c r="G4" i="13"/>
  <c r="I10" i="5"/>
  <c r="H4" i="13"/>
  <c r="L4"/>
  <c r="E29" i="5"/>
  <c r="D5" i="13"/>
  <c r="F29" i="5"/>
  <c r="E5" i="13"/>
  <c r="G29" i="5"/>
  <c r="F5" i="13"/>
  <c r="H29" i="5"/>
  <c r="G5" i="13"/>
  <c r="I29" i="5"/>
  <c r="H5" i="13"/>
  <c r="L5"/>
  <c r="E54" i="5"/>
  <c r="D6" i="13"/>
  <c r="F54" i="5"/>
  <c r="E6" i="13"/>
  <c r="G54" i="5"/>
  <c r="F6" i="13"/>
  <c r="H54" i="5"/>
  <c r="G6" i="13"/>
  <c r="I54" i="5"/>
  <c r="H6" i="13"/>
  <c r="L6"/>
  <c r="E9" i="5"/>
  <c r="D7" i="13"/>
  <c r="F9" i="5"/>
  <c r="E7" i="13"/>
  <c r="G9" i="5"/>
  <c r="F7" i="13"/>
  <c r="H9" i="5"/>
  <c r="G7" i="13"/>
  <c r="I9" i="5"/>
  <c r="H7" i="13"/>
  <c r="L7"/>
  <c r="E47" i="5"/>
  <c r="D12" i="13"/>
  <c r="F47" i="5"/>
  <c r="E12" i="13"/>
  <c r="G47" i="5"/>
  <c r="F12" i="13"/>
  <c r="H47" i="5"/>
  <c r="G12" i="13"/>
  <c r="I47" i="5"/>
  <c r="H12" i="13"/>
  <c r="L12"/>
  <c r="E80" i="5"/>
  <c r="D8" i="13"/>
  <c r="F80" i="5"/>
  <c r="E8" i="13"/>
  <c r="G80" i="5"/>
  <c r="F8" i="13"/>
  <c r="H80" i="5"/>
  <c r="G8" i="13"/>
  <c r="I80" i="5"/>
  <c r="H8" i="13"/>
  <c r="L8"/>
  <c r="E16" i="5"/>
  <c r="D14" i="13"/>
  <c r="F16" i="5"/>
  <c r="E14" i="13"/>
  <c r="G16" i="5"/>
  <c r="F14" i="13"/>
  <c r="H16" i="5"/>
  <c r="G14" i="13"/>
  <c r="I16" i="5"/>
  <c r="H14" i="13"/>
  <c r="L14"/>
  <c r="E98" i="5"/>
  <c r="D10" i="13"/>
  <c r="F98" i="5"/>
  <c r="E10" i="13"/>
  <c r="G98" i="5"/>
  <c r="F10" i="13"/>
  <c r="H98" i="5"/>
  <c r="G10" i="13"/>
  <c r="I98" i="5"/>
  <c r="H10" i="13"/>
  <c r="L10"/>
  <c r="E82" i="5"/>
  <c r="D11" i="13"/>
  <c r="F82" i="5"/>
  <c r="E11" i="13"/>
  <c r="G82" i="5"/>
  <c r="F11" i="13"/>
  <c r="H82" i="5"/>
  <c r="G11" i="13"/>
  <c r="I82" i="5"/>
  <c r="H11" i="13"/>
  <c r="L11"/>
  <c r="E49" i="5"/>
  <c r="D9" i="13"/>
  <c r="F49" i="5"/>
  <c r="E9" i="13"/>
  <c r="G49" i="5"/>
  <c r="F9" i="13"/>
  <c r="H49" i="5"/>
  <c r="G9" i="13"/>
  <c r="I49" i="5"/>
  <c r="H9" i="13"/>
  <c r="L9"/>
  <c r="E100" i="5"/>
  <c r="D13" i="13"/>
  <c r="F100" i="5"/>
  <c r="E13" i="13"/>
  <c r="G100" i="5"/>
  <c r="F13" i="13"/>
  <c r="H100" i="5"/>
  <c r="G13" i="13"/>
  <c r="I100" i="5"/>
  <c r="H13" i="13"/>
  <c r="L13"/>
  <c r="E41" i="5"/>
  <c r="D16" i="13"/>
  <c r="F41" i="5"/>
  <c r="E16" i="13"/>
  <c r="G41" i="5"/>
  <c r="F16" i="13"/>
  <c r="H41" i="5"/>
  <c r="G16" i="13"/>
  <c r="I41" i="5"/>
  <c r="H16" i="13"/>
  <c r="L16"/>
  <c r="E21" i="5"/>
  <c r="D15" i="13"/>
  <c r="F21" i="5"/>
  <c r="E15" i="13"/>
  <c r="G21" i="5"/>
  <c r="F15" i="13"/>
  <c r="H21" i="5"/>
  <c r="G15" i="13"/>
  <c r="I21" i="5"/>
  <c r="H15" i="13"/>
  <c r="L15"/>
  <c r="E108" i="5"/>
  <c r="D19" i="13"/>
  <c r="F108" i="5"/>
  <c r="E19" i="13"/>
  <c r="G108" i="5"/>
  <c r="F19" i="13"/>
  <c r="H108" i="5"/>
  <c r="G19" i="13"/>
  <c r="I108" i="5"/>
  <c r="H19" i="13"/>
  <c r="L19"/>
  <c r="E34" i="5"/>
  <c r="D17" i="13"/>
  <c r="F34" i="5"/>
  <c r="E17" i="13"/>
  <c r="G34" i="5"/>
  <c r="F17" i="13"/>
  <c r="H34" i="5"/>
  <c r="G17" i="13"/>
  <c r="I34" i="5"/>
  <c r="H17" i="13"/>
  <c r="L17"/>
  <c r="E89" i="5"/>
  <c r="D18" i="13"/>
  <c r="F89" i="5"/>
  <c r="E18" i="13"/>
  <c r="G89" i="5"/>
  <c r="F18" i="13"/>
  <c r="H89" i="5"/>
  <c r="G18" i="13"/>
  <c r="I89" i="5"/>
  <c r="H18" i="13"/>
  <c r="L18"/>
  <c r="E18" i="5"/>
  <c r="D26" i="13"/>
  <c r="F18" i="5"/>
  <c r="E26" i="13"/>
  <c r="G18" i="5"/>
  <c r="F26" i="13"/>
  <c r="H18" i="5"/>
  <c r="G26" i="13"/>
  <c r="I18" i="5"/>
  <c r="H26" i="13"/>
  <c r="L26"/>
  <c r="E20" i="5"/>
  <c r="D27" i="13"/>
  <c r="F20" i="5"/>
  <c r="E27" i="13"/>
  <c r="G20" i="5"/>
  <c r="F27" i="13"/>
  <c r="H20" i="5"/>
  <c r="G27" i="13"/>
  <c r="I20" i="5"/>
  <c r="H27" i="13"/>
  <c r="L27"/>
  <c r="E75" i="5"/>
  <c r="D21" i="13"/>
  <c r="F75" i="5"/>
  <c r="E21" i="13"/>
  <c r="G75" i="5"/>
  <c r="F21" i="13"/>
  <c r="H75" i="5"/>
  <c r="G21" i="13"/>
  <c r="I75" i="5"/>
  <c r="H21" i="13"/>
  <c r="L21"/>
  <c r="E32" i="5"/>
  <c r="D22" i="13"/>
  <c r="F32" i="5"/>
  <c r="E22" i="13"/>
  <c r="G32" i="5"/>
  <c r="F22" i="13"/>
  <c r="H32" i="5"/>
  <c r="G22" i="13"/>
  <c r="I32" i="5"/>
  <c r="H22" i="13"/>
  <c r="L22"/>
  <c r="E60" i="5"/>
  <c r="D23" i="13"/>
  <c r="F60" i="5"/>
  <c r="E23" i="13"/>
  <c r="G60" i="5"/>
  <c r="F23" i="13"/>
  <c r="H60" i="5"/>
  <c r="G23" i="13"/>
  <c r="I60" i="5"/>
  <c r="H23" i="13"/>
  <c r="L23"/>
  <c r="E78" i="5"/>
  <c r="D24" i="13"/>
  <c r="F78" i="5"/>
  <c r="E24" i="13"/>
  <c r="G78" i="5"/>
  <c r="F24" i="13"/>
  <c r="H78" i="5"/>
  <c r="G24" i="13"/>
  <c r="I78" i="5"/>
  <c r="H24" i="13"/>
  <c r="L24"/>
  <c r="E94" i="5"/>
  <c r="D25" i="13"/>
  <c r="F94" i="5"/>
  <c r="E25" i="13"/>
  <c r="G94" i="5"/>
  <c r="F25" i="13"/>
  <c r="H94" i="5"/>
  <c r="G25" i="13"/>
  <c r="I94" i="5"/>
  <c r="H25" i="13"/>
  <c r="L25"/>
  <c r="E17" i="5"/>
  <c r="D20" i="13"/>
  <c r="F17" i="5"/>
  <c r="E20" i="13"/>
  <c r="G17" i="5"/>
  <c r="F20" i="13"/>
  <c r="H17" i="5"/>
  <c r="G20" i="13"/>
  <c r="I17" i="5"/>
  <c r="H20" i="13"/>
  <c r="L20"/>
  <c r="E104" i="5"/>
  <c r="D28" i="13"/>
  <c r="F104" i="5"/>
  <c r="E28" i="13"/>
  <c r="G104" i="5"/>
  <c r="F28" i="13"/>
  <c r="H104" i="5"/>
  <c r="G28" i="13"/>
  <c r="I104" i="5"/>
  <c r="H28" i="13"/>
  <c r="L28"/>
  <c r="E102" i="5"/>
  <c r="D30" i="13"/>
  <c r="F102" i="5"/>
  <c r="E30" i="13"/>
  <c r="G102" i="5"/>
  <c r="F30" i="13"/>
  <c r="H102" i="5"/>
  <c r="G30" i="13"/>
  <c r="I102" i="5"/>
  <c r="H30" i="13"/>
  <c r="L30"/>
  <c r="E66" i="5"/>
  <c r="D29" i="13"/>
  <c r="F66" i="5"/>
  <c r="E29" i="13"/>
  <c r="G66" i="5"/>
  <c r="F29" i="13"/>
  <c r="H66" i="5"/>
  <c r="G29" i="13"/>
  <c r="I66" i="5"/>
  <c r="H29" i="13"/>
  <c r="L29"/>
  <c r="E14" i="5"/>
  <c r="D31" i="13"/>
  <c r="F14" i="5"/>
  <c r="E31" i="13"/>
  <c r="G14" i="5"/>
  <c r="F31" i="13"/>
  <c r="H14" i="5"/>
  <c r="G31" i="13"/>
  <c r="I14" i="5"/>
  <c r="H31" i="13"/>
  <c r="L31"/>
  <c r="E67" i="5"/>
  <c r="D32" i="13"/>
  <c r="F67" i="5"/>
  <c r="E32" i="13"/>
  <c r="G67" i="5"/>
  <c r="F32" i="13"/>
  <c r="H67" i="5"/>
  <c r="G32" i="13"/>
  <c r="I67" i="5"/>
  <c r="H32" i="13"/>
  <c r="L32"/>
  <c r="E101" i="5"/>
  <c r="D33" i="13"/>
  <c r="F101" i="5"/>
  <c r="E33" i="13"/>
  <c r="G101" i="5"/>
  <c r="F33" i="13"/>
  <c r="H101" i="5"/>
  <c r="G33" i="13"/>
  <c r="I101" i="5"/>
  <c r="H33" i="13"/>
  <c r="L33"/>
  <c r="E13" i="5"/>
  <c r="D35" i="13"/>
  <c r="F13" i="5"/>
  <c r="E35" i="13"/>
  <c r="G13" i="5"/>
  <c r="F35" i="13"/>
  <c r="H13" i="5"/>
  <c r="G35" i="13"/>
  <c r="I13" i="5"/>
  <c r="H35" i="13"/>
  <c r="L35"/>
  <c r="E97" i="5"/>
  <c r="D36" i="13"/>
  <c r="F97" i="5"/>
  <c r="E36" i="13"/>
  <c r="G97" i="5"/>
  <c r="F36" i="13"/>
  <c r="H97" i="5"/>
  <c r="G36" i="13"/>
  <c r="I97" i="5"/>
  <c r="H36" i="13"/>
  <c r="L36"/>
  <c r="E2" i="5"/>
  <c r="D38" i="13"/>
  <c r="F2" i="5"/>
  <c r="E38" i="13"/>
  <c r="G2" i="5"/>
  <c r="F38" i="13"/>
  <c r="H2" i="5"/>
  <c r="G38" i="13"/>
  <c r="I2" i="5"/>
  <c r="H38" i="13"/>
  <c r="L38"/>
  <c r="E105" i="5"/>
  <c r="D34" i="13"/>
  <c r="F105" i="5"/>
  <c r="E34" i="13"/>
  <c r="G105" i="5"/>
  <c r="F34" i="13"/>
  <c r="H105" i="5"/>
  <c r="G34" i="13"/>
  <c r="I105" i="5"/>
  <c r="H34" i="13"/>
  <c r="L34"/>
  <c r="E73" i="5"/>
  <c r="D37" i="13"/>
  <c r="F73" i="5"/>
  <c r="E37" i="13"/>
  <c r="G73" i="5"/>
  <c r="F37" i="13"/>
  <c r="H73" i="5"/>
  <c r="G37" i="13"/>
  <c r="I73" i="5"/>
  <c r="H37" i="13"/>
  <c r="L37"/>
  <c r="E81" i="5"/>
  <c r="D39" i="13"/>
  <c r="F81" i="5"/>
  <c r="E39" i="13"/>
  <c r="G81" i="5"/>
  <c r="F39" i="13"/>
  <c r="H81" i="5"/>
  <c r="G39" i="13"/>
  <c r="I81" i="5"/>
  <c r="H39" i="13"/>
  <c r="L39"/>
  <c r="E112" i="5"/>
  <c r="D40" i="13"/>
  <c r="F112" i="5"/>
  <c r="E40" i="13"/>
  <c r="G112" i="5"/>
  <c r="F40" i="13"/>
  <c r="H112" i="5"/>
  <c r="G40" i="13"/>
  <c r="I112" i="5"/>
  <c r="H40" i="13"/>
  <c r="L40"/>
  <c r="E12" i="5"/>
  <c r="D41" i="13"/>
  <c r="F12" i="5"/>
  <c r="E41" i="13"/>
  <c r="G12" i="5"/>
  <c r="F41" i="13"/>
  <c r="H12" i="5"/>
  <c r="G41" i="13"/>
  <c r="I12" i="5"/>
  <c r="H41" i="13"/>
  <c r="L41"/>
  <c r="E37" i="5"/>
  <c r="D42" i="13"/>
  <c r="F37" i="5"/>
  <c r="E42" i="13"/>
  <c r="G37" i="5"/>
  <c r="F42" i="13"/>
  <c r="H37" i="5"/>
  <c r="G42" i="13"/>
  <c r="I37" i="5"/>
  <c r="H42" i="13"/>
  <c r="L42"/>
  <c r="E38" i="5"/>
  <c r="D43" i="13"/>
  <c r="F38" i="5"/>
  <c r="E43" i="13"/>
  <c r="G38" i="5"/>
  <c r="F43" i="13"/>
  <c r="H38" i="5"/>
  <c r="G43" i="13"/>
  <c r="I38" i="5"/>
  <c r="H43" i="13"/>
  <c r="L43"/>
  <c r="E96" i="5"/>
  <c r="D44" i="13"/>
  <c r="F96" i="5"/>
  <c r="E44" i="13"/>
  <c r="G96" i="5"/>
  <c r="F44" i="13"/>
  <c r="H96" i="5"/>
  <c r="G44" i="13"/>
  <c r="I96" i="5"/>
  <c r="H44" i="13"/>
  <c r="L44"/>
  <c r="E83" i="5"/>
  <c r="D45" i="13"/>
  <c r="F83" i="5"/>
  <c r="E45" i="13"/>
  <c r="G83" i="5"/>
  <c r="F45" i="13"/>
  <c r="H83" i="5"/>
  <c r="G45" i="13"/>
  <c r="I83" i="5"/>
  <c r="H45" i="13"/>
  <c r="L45"/>
  <c r="E27" i="5"/>
  <c r="D46" i="13"/>
  <c r="F27" i="5"/>
  <c r="E46" i="13"/>
  <c r="G27" i="5"/>
  <c r="F46" i="13"/>
  <c r="H27" i="5"/>
  <c r="G46" i="13"/>
  <c r="I27" i="5"/>
  <c r="H46" i="13"/>
  <c r="L46"/>
  <c r="E35" i="5"/>
  <c r="D47" i="13"/>
  <c r="F35" i="5"/>
  <c r="E47" i="13"/>
  <c r="G35" i="5"/>
  <c r="F47" i="13"/>
  <c r="H35" i="5"/>
  <c r="G47" i="13"/>
  <c r="I35" i="5"/>
  <c r="H47" i="13"/>
  <c r="L47"/>
  <c r="E106" i="5"/>
  <c r="D48" i="13"/>
  <c r="F106" i="5"/>
  <c r="E48" i="13"/>
  <c r="G106" i="5"/>
  <c r="F48" i="13"/>
  <c r="H106" i="5"/>
  <c r="G48" i="13"/>
  <c r="I106" i="5"/>
  <c r="H48" i="13"/>
  <c r="L48"/>
  <c r="E76" i="5"/>
  <c r="D49" i="13"/>
  <c r="F76" i="5"/>
  <c r="E49" i="13"/>
  <c r="G76" i="5"/>
  <c r="F49" i="13"/>
  <c r="H76" i="5"/>
  <c r="G49" i="13"/>
  <c r="I76" i="5"/>
  <c r="H49" i="13"/>
  <c r="L49"/>
  <c r="E88" i="5"/>
  <c r="D50" i="13"/>
  <c r="F88" i="5"/>
  <c r="E50" i="13"/>
  <c r="G88" i="5"/>
  <c r="F50" i="13"/>
  <c r="H88" i="5"/>
  <c r="G50" i="13"/>
  <c r="I88" i="5"/>
  <c r="H50" i="13"/>
  <c r="L50"/>
  <c r="E5" i="5"/>
  <c r="D51" i="13"/>
  <c r="F5" i="5"/>
  <c r="E51" i="13"/>
  <c r="G5" i="5"/>
  <c r="F51" i="13"/>
  <c r="H5" i="5"/>
  <c r="G51" i="13"/>
  <c r="I5" i="5"/>
  <c r="H51" i="13"/>
  <c r="L51"/>
  <c r="E26" i="5"/>
  <c r="D52" i="13"/>
  <c r="F26" i="5"/>
  <c r="E52" i="13"/>
  <c r="G26" i="5"/>
  <c r="F52" i="13"/>
  <c r="H26" i="5"/>
  <c r="G52" i="13"/>
  <c r="I26" i="5"/>
  <c r="H52" i="13"/>
  <c r="L52"/>
  <c r="E45" i="5"/>
  <c r="D53" i="13"/>
  <c r="F45" i="5"/>
  <c r="E53" i="13"/>
  <c r="G45" i="5"/>
  <c r="F53" i="13"/>
  <c r="H45" i="5"/>
  <c r="G53" i="13"/>
  <c r="I45" i="5"/>
  <c r="H53" i="13"/>
  <c r="L53"/>
  <c r="E48" i="5"/>
  <c r="D54" i="13"/>
  <c r="F48" i="5"/>
  <c r="E54" i="13"/>
  <c r="G48" i="5"/>
  <c r="F54" i="13"/>
  <c r="H48" i="5"/>
  <c r="G54" i="13"/>
  <c r="I48" i="5"/>
  <c r="H54" i="13"/>
  <c r="L54"/>
  <c r="E99" i="5"/>
  <c r="D55" i="13"/>
  <c r="F99" i="5"/>
  <c r="E55" i="13"/>
  <c r="G99" i="5"/>
  <c r="F55" i="13"/>
  <c r="H99" i="5"/>
  <c r="G55" i="13"/>
  <c r="I99" i="5"/>
  <c r="H55" i="13"/>
  <c r="L55"/>
  <c r="E92" i="5"/>
  <c r="D56" i="13"/>
  <c r="F92" i="5"/>
  <c r="E56" i="13"/>
  <c r="G92" i="5"/>
  <c r="F56" i="13"/>
  <c r="H92" i="5"/>
  <c r="G56" i="13"/>
  <c r="I92" i="5"/>
  <c r="H56" i="13"/>
  <c r="L56"/>
  <c r="E58" i="5"/>
  <c r="D57" i="13"/>
  <c r="F58" i="5"/>
  <c r="E57" i="13"/>
  <c r="G58" i="5"/>
  <c r="F57" i="13"/>
  <c r="H58" i="5"/>
  <c r="G57" i="13"/>
  <c r="I58" i="5"/>
  <c r="H57" i="13"/>
  <c r="L57"/>
  <c r="E42" i="5"/>
  <c r="D58" i="13"/>
  <c r="F42" i="5"/>
  <c r="E58" i="13"/>
  <c r="G42" i="5"/>
  <c r="F58" i="13"/>
  <c r="H42" i="5"/>
  <c r="G58" i="13"/>
  <c r="I42" i="5"/>
  <c r="H58" i="13"/>
  <c r="L58"/>
  <c r="E84" i="5"/>
  <c r="D59" i="13"/>
  <c r="F84" i="5"/>
  <c r="E59" i="13"/>
  <c r="G84" i="5"/>
  <c r="F59" i="13"/>
  <c r="H84" i="5"/>
  <c r="G59" i="13"/>
  <c r="I84" i="5"/>
  <c r="H59" i="13"/>
  <c r="L59"/>
  <c r="E24" i="5"/>
  <c r="D60" i="13"/>
  <c r="F24" i="5"/>
  <c r="E60" i="13"/>
  <c r="G24" i="5"/>
  <c r="F60" i="13"/>
  <c r="H24" i="5"/>
  <c r="G60" i="13"/>
  <c r="I24" i="5"/>
  <c r="H60" i="13"/>
  <c r="L60"/>
  <c r="E30" i="5"/>
  <c r="D61" i="13"/>
  <c r="F30" i="5"/>
  <c r="E61" i="13"/>
  <c r="G30" i="5"/>
  <c r="F61" i="13"/>
  <c r="H30" i="5"/>
  <c r="G61" i="13"/>
  <c r="I30" i="5"/>
  <c r="H61" i="13"/>
  <c r="L61"/>
  <c r="E39" i="5"/>
  <c r="D63" i="13"/>
  <c r="F39" i="5"/>
  <c r="E63" i="13"/>
  <c r="G39" i="5"/>
  <c r="F63" i="13"/>
  <c r="H39" i="5"/>
  <c r="G63" i="13"/>
  <c r="I39" i="5"/>
  <c r="H63" i="13"/>
  <c r="L63"/>
  <c r="E52" i="5"/>
  <c r="D62" i="13"/>
  <c r="F52" i="5"/>
  <c r="E62" i="13"/>
  <c r="G52" i="5"/>
  <c r="F62" i="13"/>
  <c r="H52" i="5"/>
  <c r="G62" i="13"/>
  <c r="I52" i="5"/>
  <c r="H62" i="13"/>
  <c r="L62"/>
  <c r="E71" i="5"/>
  <c r="D74" i="13"/>
  <c r="F71" i="5"/>
  <c r="E74" i="13"/>
  <c r="G71" i="5"/>
  <c r="F74" i="13"/>
  <c r="H71" i="5"/>
  <c r="G74" i="13"/>
  <c r="I71" i="5"/>
  <c r="H74" i="13"/>
  <c r="L74"/>
  <c r="E53" i="5"/>
  <c r="D64" i="13"/>
  <c r="F53" i="5"/>
  <c r="E64" i="13"/>
  <c r="G53" i="5"/>
  <c r="F64" i="13"/>
  <c r="H53" i="5"/>
  <c r="G64" i="13"/>
  <c r="I53" i="5"/>
  <c r="H64" i="13"/>
  <c r="L64"/>
  <c r="E77" i="5"/>
  <c r="D65" i="13"/>
  <c r="F77" i="5"/>
  <c r="E65" i="13"/>
  <c r="G77" i="5"/>
  <c r="F65" i="13"/>
  <c r="H77" i="5"/>
  <c r="G65" i="13"/>
  <c r="I77" i="5"/>
  <c r="H65" i="13"/>
  <c r="L65"/>
  <c r="E93" i="5"/>
  <c r="D66" i="13"/>
  <c r="F93" i="5"/>
  <c r="E66" i="13"/>
  <c r="G93" i="5"/>
  <c r="F66" i="13"/>
  <c r="H93" i="5"/>
  <c r="G66" i="13"/>
  <c r="I93" i="5"/>
  <c r="H66" i="13"/>
  <c r="L66"/>
  <c r="E69" i="5"/>
  <c r="D67" i="13"/>
  <c r="F69" i="5"/>
  <c r="E67" i="13"/>
  <c r="G69" i="5"/>
  <c r="F67" i="13"/>
  <c r="H69" i="5"/>
  <c r="G67" i="13"/>
  <c r="I69" i="5"/>
  <c r="H67" i="13"/>
  <c r="L67"/>
  <c r="E33" i="5"/>
  <c r="D68" i="13"/>
  <c r="F33" i="5"/>
  <c r="E68" i="13"/>
  <c r="G33" i="5"/>
  <c r="F68" i="13"/>
  <c r="H33" i="5"/>
  <c r="G68" i="13"/>
  <c r="I33" i="5"/>
  <c r="H68" i="13"/>
  <c r="L68"/>
  <c r="E46" i="5"/>
  <c r="D69" i="13"/>
  <c r="F46" i="5"/>
  <c r="E69" i="13"/>
  <c r="G46" i="5"/>
  <c r="F69" i="13"/>
  <c r="H46" i="5"/>
  <c r="G69" i="13"/>
  <c r="I46" i="5"/>
  <c r="H69" i="13"/>
  <c r="L69"/>
  <c r="E65" i="5"/>
  <c r="D70" i="13"/>
  <c r="F65" i="5"/>
  <c r="E70" i="13"/>
  <c r="G65" i="5"/>
  <c r="F70" i="13"/>
  <c r="H65" i="5"/>
  <c r="G70" i="13"/>
  <c r="I65" i="5"/>
  <c r="H70" i="13"/>
  <c r="L70"/>
  <c r="E79" i="5"/>
  <c r="D71" i="13"/>
  <c r="F79" i="5"/>
  <c r="E71" i="13"/>
  <c r="G79" i="5"/>
  <c r="F71" i="13"/>
  <c r="H79" i="5"/>
  <c r="G71" i="13"/>
  <c r="I79" i="5"/>
  <c r="H71" i="13"/>
  <c r="L71"/>
  <c r="E44" i="5"/>
  <c r="D72" i="13"/>
  <c r="F44" i="5"/>
  <c r="E72" i="13"/>
  <c r="G44" i="5"/>
  <c r="F72" i="13"/>
  <c r="H44" i="5"/>
  <c r="G72" i="13"/>
  <c r="I44" i="5"/>
  <c r="H72" i="13"/>
  <c r="L72"/>
  <c r="E95" i="5"/>
  <c r="D73" i="13"/>
  <c r="F95" i="5"/>
  <c r="E73" i="13"/>
  <c r="G95" i="5"/>
  <c r="F73" i="13"/>
  <c r="H95" i="5"/>
  <c r="G73" i="13"/>
  <c r="I95" i="5"/>
  <c r="H73" i="13"/>
  <c r="L73"/>
  <c r="E40" i="5"/>
  <c r="D75" i="13"/>
  <c r="F40" i="5"/>
  <c r="E75" i="13"/>
  <c r="G40" i="5"/>
  <c r="F75" i="13"/>
  <c r="H40" i="5"/>
  <c r="G75" i="13"/>
  <c r="I40" i="5"/>
  <c r="H75" i="13"/>
  <c r="L75"/>
  <c r="E86" i="5"/>
  <c r="D76" i="13"/>
  <c r="F86" i="5"/>
  <c r="E76" i="13"/>
  <c r="G86" i="5"/>
  <c r="F76" i="13"/>
  <c r="H86" i="5"/>
  <c r="G76" i="13"/>
  <c r="I86" i="5"/>
  <c r="H76" i="13"/>
  <c r="L76"/>
  <c r="E23" i="5"/>
  <c r="D77" i="13"/>
  <c r="F23" i="5"/>
  <c r="E77" i="13"/>
  <c r="G23" i="5"/>
  <c r="F77" i="13"/>
  <c r="H23" i="5"/>
  <c r="G77" i="13"/>
  <c r="I23" i="5"/>
  <c r="H77" i="13"/>
  <c r="L77"/>
  <c r="E62" i="5"/>
  <c r="D78" i="13"/>
  <c r="F62" i="5"/>
  <c r="E78" i="13"/>
  <c r="G62" i="5"/>
  <c r="F78" i="13"/>
  <c r="H62" i="5"/>
  <c r="G78" i="13"/>
  <c r="I62" i="5"/>
  <c r="H78" i="13"/>
  <c r="L78"/>
  <c r="E70" i="5"/>
  <c r="D79" i="13"/>
  <c r="F70" i="5"/>
  <c r="E79" i="13"/>
  <c r="G70" i="5"/>
  <c r="F79" i="13"/>
  <c r="H70" i="5"/>
  <c r="G79" i="13"/>
  <c r="I70" i="5"/>
  <c r="H79" i="13"/>
  <c r="L79"/>
  <c r="E64" i="5"/>
  <c r="D80" i="13"/>
  <c r="F64" i="5"/>
  <c r="E80" i="13"/>
  <c r="G64" i="5"/>
  <c r="F80" i="13"/>
  <c r="H64" i="5"/>
  <c r="G80" i="13"/>
  <c r="I64" i="5"/>
  <c r="H80" i="13"/>
  <c r="L80"/>
  <c r="E43" i="5"/>
  <c r="D81" i="13"/>
  <c r="F43" i="5"/>
  <c r="E81" i="13"/>
  <c r="G43" i="5"/>
  <c r="F81" i="13"/>
  <c r="H43" i="5"/>
  <c r="G81" i="13"/>
  <c r="I43" i="5"/>
  <c r="H81" i="13"/>
  <c r="L81"/>
  <c r="E4" i="5"/>
  <c r="D82" i="13"/>
  <c r="F4" i="5"/>
  <c r="E82" i="13"/>
  <c r="G4" i="5"/>
  <c r="F82" i="13"/>
  <c r="H4" i="5"/>
  <c r="G82" i="13"/>
  <c r="I4" i="5"/>
  <c r="H82" i="13"/>
  <c r="L82"/>
  <c r="E109" i="5"/>
  <c r="D83" i="13"/>
  <c r="F109" i="5"/>
  <c r="E83" i="13"/>
  <c r="G109" i="5"/>
  <c r="F83" i="13"/>
  <c r="H109" i="5"/>
  <c r="G83" i="13"/>
  <c r="I109" i="5"/>
  <c r="H83" i="13"/>
  <c r="L83"/>
  <c r="E57" i="5"/>
  <c r="D84" i="13"/>
  <c r="F57" i="5"/>
  <c r="E84" i="13"/>
  <c r="G57" i="5"/>
  <c r="F84" i="13"/>
  <c r="H57" i="5"/>
  <c r="G84" i="13"/>
  <c r="I57" i="5"/>
  <c r="H84" i="13"/>
  <c r="L84"/>
  <c r="E85" i="5"/>
  <c r="D85" i="13"/>
  <c r="F85" i="5"/>
  <c r="E85" i="13"/>
  <c r="G85" i="5"/>
  <c r="F85" i="13"/>
  <c r="H85" i="5"/>
  <c r="G85" i="13"/>
  <c r="I85" i="5"/>
  <c r="H85" i="13"/>
  <c r="L85"/>
  <c r="E50" i="5"/>
  <c r="D86" i="13"/>
  <c r="F50" i="5"/>
  <c r="E86" i="13"/>
  <c r="G50" i="5"/>
  <c r="F86" i="13"/>
  <c r="H50" i="5"/>
  <c r="G86" i="13"/>
  <c r="I50" i="5"/>
  <c r="H86" i="13"/>
  <c r="L86"/>
  <c r="E56" i="5"/>
  <c r="D88" i="13"/>
  <c r="F56" i="5"/>
  <c r="E88" i="13"/>
  <c r="G56" i="5"/>
  <c r="F88" i="13"/>
  <c r="H56" i="5"/>
  <c r="G88" i="13"/>
  <c r="I56" i="5"/>
  <c r="H88" i="13"/>
  <c r="L88"/>
  <c r="E31" i="5"/>
  <c r="D89" i="13"/>
  <c r="F31" i="5"/>
  <c r="E89" i="13"/>
  <c r="G31" i="5"/>
  <c r="F89" i="13"/>
  <c r="H31" i="5"/>
  <c r="G89" i="13"/>
  <c r="I31" i="5"/>
  <c r="H89" i="13"/>
  <c r="L89"/>
  <c r="E113" i="5"/>
  <c r="D87" i="13"/>
  <c r="F113" i="5"/>
  <c r="E87" i="13"/>
  <c r="G113" i="5"/>
  <c r="F87" i="13"/>
  <c r="H113" i="5"/>
  <c r="G87" i="13"/>
  <c r="I113" i="5"/>
  <c r="H87" i="13"/>
  <c r="L87"/>
  <c r="E19" i="5"/>
  <c r="D90" i="13"/>
  <c r="F19" i="5"/>
  <c r="E90" i="13"/>
  <c r="G19" i="5"/>
  <c r="F90" i="13"/>
  <c r="H19" i="5"/>
  <c r="G90" i="13"/>
  <c r="I19" i="5"/>
  <c r="H90" i="13"/>
  <c r="L90"/>
  <c r="E28" i="5"/>
  <c r="D91" i="13"/>
  <c r="F28" i="5"/>
  <c r="E91" i="13"/>
  <c r="G28" i="5"/>
  <c r="F91" i="13"/>
  <c r="H28" i="5"/>
  <c r="G91" i="13"/>
  <c r="I28" i="5"/>
  <c r="H91" i="13"/>
  <c r="L91"/>
  <c r="E6" i="5"/>
  <c r="D92" i="13"/>
  <c r="F6" i="5"/>
  <c r="E92" i="13"/>
  <c r="G6" i="5"/>
  <c r="F92" i="13"/>
  <c r="H6" i="5"/>
  <c r="G92" i="13"/>
  <c r="I6" i="5"/>
  <c r="H92" i="13"/>
  <c r="L92"/>
  <c r="E72" i="5"/>
  <c r="D93" i="13"/>
  <c r="F72" i="5"/>
  <c r="E93" i="13"/>
  <c r="G72" i="5"/>
  <c r="F93" i="13"/>
  <c r="H72" i="5"/>
  <c r="G93" i="13"/>
  <c r="I72" i="5"/>
  <c r="H93" i="13"/>
  <c r="L93"/>
  <c r="E55" i="5"/>
  <c r="D94" i="13"/>
  <c r="F55" i="5"/>
  <c r="E94" i="13"/>
  <c r="G55" i="5"/>
  <c r="F94" i="13"/>
  <c r="H55" i="5"/>
  <c r="G94" i="13"/>
  <c r="I55" i="5"/>
  <c r="H94" i="13"/>
  <c r="L94"/>
  <c r="E90" i="5"/>
  <c r="D95" i="13"/>
  <c r="F90" i="5"/>
  <c r="E95" i="13"/>
  <c r="G90" i="5"/>
  <c r="F95" i="13"/>
  <c r="H90" i="5"/>
  <c r="G95" i="13"/>
  <c r="I90" i="5"/>
  <c r="H95" i="13"/>
  <c r="L95"/>
  <c r="E103" i="5"/>
  <c r="D96" i="13"/>
  <c r="F103" i="5"/>
  <c r="E96" i="13"/>
  <c r="G103" i="5"/>
  <c r="F96" i="13"/>
  <c r="H103" i="5"/>
  <c r="G96" i="13"/>
  <c r="I103" i="5"/>
  <c r="H96" i="13"/>
  <c r="L96"/>
  <c r="E110" i="5"/>
  <c r="D97" i="13"/>
  <c r="F110" i="5"/>
  <c r="E97" i="13"/>
  <c r="G110" i="5"/>
  <c r="F97" i="13"/>
  <c r="H110" i="5"/>
  <c r="G97" i="13"/>
  <c r="I110" i="5"/>
  <c r="H97" i="13"/>
  <c r="L97"/>
  <c r="E51" i="5"/>
  <c r="D98" i="13"/>
  <c r="F51" i="5"/>
  <c r="E98" i="13"/>
  <c r="G51" i="5"/>
  <c r="F98" i="13"/>
  <c r="H51" i="5"/>
  <c r="G98" i="13"/>
  <c r="I51" i="5"/>
  <c r="H98" i="13"/>
  <c r="L98"/>
  <c r="E59" i="5"/>
  <c r="D99" i="13"/>
  <c r="F59" i="5"/>
  <c r="E99" i="13"/>
  <c r="G59" i="5"/>
  <c r="F99" i="13"/>
  <c r="H59" i="5"/>
  <c r="G99" i="13"/>
  <c r="I59" i="5"/>
  <c r="H99" i="13"/>
  <c r="L99"/>
  <c r="E68" i="5"/>
  <c r="D100" i="13"/>
  <c r="F68" i="5"/>
  <c r="E100" i="13"/>
  <c r="G68" i="5"/>
  <c r="F100" i="13"/>
  <c r="H68" i="5"/>
  <c r="G100" i="13"/>
  <c r="I68" i="5"/>
  <c r="H100" i="13"/>
  <c r="L100"/>
  <c r="E15" i="5"/>
  <c r="D102" i="13"/>
  <c r="F15" i="5"/>
  <c r="E102" i="13"/>
  <c r="G15" i="5"/>
  <c r="F102" i="13"/>
  <c r="H15" i="5"/>
  <c r="G102" i="13"/>
  <c r="I15" i="5"/>
  <c r="H102" i="13"/>
  <c r="L102"/>
  <c r="E91" i="5"/>
  <c r="D101" i="13"/>
  <c r="F91" i="5"/>
  <c r="E101" i="13"/>
  <c r="G91" i="5"/>
  <c r="F101" i="13"/>
  <c r="H91" i="5"/>
  <c r="G101" i="13"/>
  <c r="I91" i="5"/>
  <c r="H101" i="13"/>
  <c r="L101"/>
  <c r="E111" i="5"/>
  <c r="D103" i="13"/>
  <c r="F111" i="5"/>
  <c r="E103" i="13"/>
  <c r="G111" i="5"/>
  <c r="F103" i="13"/>
  <c r="H111" i="5"/>
  <c r="G103" i="13"/>
  <c r="I111" i="5"/>
  <c r="H103" i="13"/>
  <c r="L103"/>
  <c r="E61" i="5"/>
  <c r="D104" i="13"/>
  <c r="F61" i="5"/>
  <c r="E104" i="13"/>
  <c r="G61" i="5"/>
  <c r="F104" i="13"/>
  <c r="H61" i="5"/>
  <c r="G104" i="13"/>
  <c r="I61" i="5"/>
  <c r="H104" i="13"/>
  <c r="L104"/>
  <c r="E36" i="5"/>
  <c r="D107" i="13"/>
  <c r="F36" i="5"/>
  <c r="E107" i="13"/>
  <c r="G36" i="5"/>
  <c r="F107" i="13"/>
  <c r="H36" i="5"/>
  <c r="G107" i="13"/>
  <c r="I36" i="5"/>
  <c r="H107" i="13"/>
  <c r="L107"/>
  <c r="E11" i="5"/>
  <c r="D105" i="13"/>
  <c r="F11" i="5"/>
  <c r="E105" i="13"/>
  <c r="G11" i="5"/>
  <c r="F105" i="13"/>
  <c r="H11" i="5"/>
  <c r="G105" i="13"/>
  <c r="I11" i="5"/>
  <c r="H105" i="13"/>
  <c r="L105"/>
  <c r="E7" i="5"/>
  <c r="D106" i="13"/>
  <c r="F7" i="5"/>
  <c r="E106" i="13"/>
  <c r="G7" i="5"/>
  <c r="F106" i="13"/>
  <c r="H7" i="5"/>
  <c r="G106" i="13"/>
  <c r="I7" i="5"/>
  <c r="H106" i="13"/>
  <c r="L106"/>
  <c r="E3" i="5"/>
  <c r="D109" i="13"/>
  <c r="F3" i="5"/>
  <c r="E109" i="13"/>
  <c r="G3" i="5"/>
  <c r="F109" i="13"/>
  <c r="H3" i="5"/>
  <c r="G109" i="13"/>
  <c r="I3" i="5"/>
  <c r="H109" i="13"/>
  <c r="L109"/>
  <c r="E8" i="5"/>
  <c r="D110" i="13"/>
  <c r="F8" i="5"/>
  <c r="E110" i="13"/>
  <c r="G8" i="5"/>
  <c r="F110" i="13"/>
  <c r="H8" i="5"/>
  <c r="G110" i="13"/>
  <c r="I8" i="5"/>
  <c r="H110" i="13"/>
  <c r="L110"/>
  <c r="E87" i="5"/>
  <c r="D111" i="13"/>
  <c r="F87" i="5"/>
  <c r="E111" i="13"/>
  <c r="G87" i="5"/>
  <c r="F111" i="13"/>
  <c r="H87" i="5"/>
  <c r="G111" i="13"/>
  <c r="I87" i="5"/>
  <c r="H111" i="13"/>
  <c r="L111"/>
  <c r="E107" i="5"/>
  <c r="D112" i="13"/>
  <c r="F107" i="5"/>
  <c r="E112" i="13"/>
  <c r="G107" i="5"/>
  <c r="F112" i="13"/>
  <c r="H107" i="5"/>
  <c r="G112" i="13"/>
  <c r="I107" i="5"/>
  <c r="H112" i="13"/>
  <c r="L112"/>
  <c r="E22" i="5"/>
  <c r="D108" i="13"/>
  <c r="F22" i="5"/>
  <c r="E108" i="13"/>
  <c r="G22" i="5"/>
  <c r="F108" i="13"/>
  <c r="H22" i="5"/>
  <c r="G108" i="13"/>
  <c r="I22" i="5"/>
  <c r="H108" i="13"/>
  <c r="L108"/>
  <c r="E74" i="5"/>
  <c r="D113" i="13"/>
  <c r="F74" i="5"/>
  <c r="E113" i="13"/>
  <c r="G74" i="5"/>
  <c r="F113" i="13"/>
  <c r="H74" i="5"/>
  <c r="G113" i="13"/>
  <c r="I74" i="5"/>
  <c r="H113" i="13"/>
  <c r="L113"/>
  <c r="L114"/>
  <c r="E63" i="5"/>
  <c r="D2" i="13"/>
  <c r="D115"/>
  <c r="F63" i="5"/>
  <c r="E2" i="13"/>
  <c r="E115"/>
  <c r="G63" i="5"/>
  <c r="F2" i="13"/>
  <c r="F115"/>
  <c r="H63" i="5"/>
  <c r="G2" i="13"/>
  <c r="G115"/>
  <c r="I63" i="5"/>
  <c r="H2" i="13"/>
  <c r="H115"/>
  <c r="L115"/>
  <c r="D116"/>
  <c r="E116"/>
  <c r="F116"/>
  <c r="G116"/>
  <c r="H116"/>
  <c r="L116"/>
  <c r="L2"/>
  <c r="L114" i="12"/>
  <c r="M2" i="13"/>
  <c r="M4"/>
  <c r="M9"/>
  <c r="M7"/>
  <c r="M8"/>
  <c r="M10"/>
  <c r="M11"/>
  <c r="M5"/>
  <c r="M13"/>
  <c r="M15"/>
  <c r="M6"/>
  <c r="M17"/>
  <c r="M18"/>
  <c r="M20"/>
  <c r="M14"/>
  <c r="M16"/>
  <c r="M12"/>
  <c r="M19"/>
  <c r="M21"/>
  <c r="M22"/>
  <c r="M23"/>
  <c r="M24"/>
  <c r="M25"/>
  <c r="M26"/>
  <c r="M34"/>
  <c r="M28"/>
  <c r="M30"/>
  <c r="M27"/>
  <c r="M29"/>
  <c r="M31"/>
  <c r="M37"/>
  <c r="M39"/>
  <c r="M40"/>
  <c r="M41"/>
  <c r="M42"/>
  <c r="M43"/>
  <c r="M32"/>
  <c r="M33"/>
  <c r="M45"/>
  <c r="M46"/>
  <c r="M44"/>
  <c r="M47"/>
  <c r="M48"/>
  <c r="M49"/>
  <c r="M50"/>
  <c r="M51"/>
  <c r="M52"/>
  <c r="M55"/>
  <c r="M35"/>
  <c r="M36"/>
  <c r="M38"/>
  <c r="M53"/>
  <c r="M54"/>
  <c r="M64"/>
  <c r="M65"/>
  <c r="M56"/>
  <c r="M57"/>
  <c r="M58"/>
  <c r="M59"/>
  <c r="M66"/>
  <c r="M60"/>
  <c r="M61"/>
  <c r="M69"/>
  <c r="M67"/>
  <c r="M68"/>
  <c r="M70"/>
  <c r="M71"/>
  <c r="M72"/>
  <c r="M73"/>
  <c r="M75"/>
  <c r="M76"/>
  <c r="M77"/>
  <c r="M78"/>
  <c r="M62"/>
  <c r="M80"/>
  <c r="M81"/>
  <c r="M83"/>
  <c r="M84"/>
  <c r="M85"/>
  <c r="M87"/>
  <c r="M90"/>
  <c r="M79"/>
  <c r="M63"/>
  <c r="M82"/>
  <c r="M86"/>
  <c r="M88"/>
  <c r="M89"/>
  <c r="M91"/>
  <c r="M92"/>
  <c r="M93"/>
  <c r="M94"/>
  <c r="M95"/>
  <c r="M96"/>
  <c r="M101"/>
  <c r="M97"/>
  <c r="M98"/>
  <c r="M99"/>
  <c r="M100"/>
  <c r="M74"/>
  <c r="M102"/>
  <c r="M103"/>
  <c r="M105"/>
  <c r="M106"/>
  <c r="M108"/>
  <c r="M104"/>
  <c r="M107"/>
  <c r="M109"/>
  <c r="M110"/>
  <c r="M111"/>
  <c r="M112"/>
  <c r="M113"/>
  <c r="M3"/>
  <c r="P470" i="1"/>
  <c r="P471"/>
  <c r="P472"/>
  <c r="P473"/>
  <c r="R474"/>
  <c r="AB25" i="3"/>
  <c r="AC25"/>
  <c r="M17" i="4"/>
  <c r="P820" i="1"/>
  <c r="P821"/>
  <c r="P822"/>
  <c r="P823"/>
  <c r="R824"/>
  <c r="AB15" i="3"/>
  <c r="AC15"/>
  <c r="M18" i="4"/>
  <c r="I2"/>
  <c r="H114" i="5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K656" i="1"/>
  <c r="K81" i="15"/>
  <c r="I74"/>
  <c r="I79"/>
  <c r="I85"/>
  <c r="I97"/>
  <c r="I88"/>
  <c r="I87"/>
  <c r="I81"/>
  <c r="I95"/>
  <c r="I75"/>
  <c r="I100"/>
  <c r="I80"/>
  <c r="I82"/>
  <c r="I86"/>
  <c r="I99"/>
  <c r="I96"/>
  <c r="I76"/>
  <c r="I92"/>
  <c r="I78"/>
  <c r="I94"/>
  <c r="I93"/>
  <c r="I77"/>
  <c r="I83"/>
  <c r="I84"/>
  <c r="I98"/>
  <c r="I73"/>
  <c r="I90"/>
  <c r="I89"/>
  <c r="I91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37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37"/>
  <c r="O36"/>
  <c r="P36"/>
  <c r="N36"/>
  <c r="N2"/>
  <c r="D65"/>
  <c r="C65"/>
  <c r="B65"/>
  <c r="I2"/>
  <c r="J2"/>
  <c r="K2"/>
  <c r="I3"/>
  <c r="J3"/>
  <c r="K3"/>
  <c r="I4"/>
  <c r="J4"/>
  <c r="K4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2"/>
  <c r="H3"/>
  <c r="H4"/>
  <c r="H5"/>
  <c r="H6"/>
  <c r="H7"/>
  <c r="H8"/>
  <c r="H9"/>
  <c r="H10"/>
  <c r="O2"/>
  <c r="P2"/>
  <c r="Q2"/>
  <c r="B31"/>
  <c r="B30"/>
  <c r="H30"/>
  <c r="H31"/>
  <c r="C30"/>
  <c r="D30"/>
  <c r="E30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2"/>
  <c r="S1"/>
  <c r="F758" i="5"/>
  <c r="F1" i="8"/>
  <c r="F741" i="5"/>
  <c r="F2" i="8"/>
  <c r="F761" i="5"/>
  <c r="F3" i="8"/>
  <c r="F731" i="5"/>
  <c r="F4" i="8"/>
  <c r="F756" i="5"/>
  <c r="F5" i="8"/>
  <c r="F759" i="5"/>
  <c r="F6" i="8"/>
  <c r="F769" i="5"/>
  <c r="F7" i="8"/>
  <c r="F713" i="5"/>
  <c r="F8" i="8"/>
  <c r="F727" i="5"/>
  <c r="F9" i="8"/>
  <c r="F744" i="5"/>
  <c r="F10" i="8"/>
  <c r="F748" i="5"/>
  <c r="F11" i="8"/>
  <c r="F734" i="5"/>
  <c r="F12" i="8"/>
  <c r="F745" i="5"/>
  <c r="F13" i="8"/>
  <c r="F730" i="5"/>
  <c r="F14" i="8"/>
  <c r="F749" i="5"/>
  <c r="F15" i="8"/>
  <c r="F776" i="5"/>
  <c r="F16" i="8"/>
  <c r="F717" i="5"/>
  <c r="F17" i="8"/>
  <c r="F736" i="5"/>
  <c r="F18" i="8"/>
  <c r="F743" i="5"/>
  <c r="F19" i="8"/>
  <c r="F746" i="5"/>
  <c r="F20" i="8"/>
  <c r="F754" i="5"/>
  <c r="F21" i="8"/>
  <c r="F708" i="5"/>
  <c r="F23" i="8"/>
  <c r="F710" i="5"/>
  <c r="F24" i="8"/>
  <c r="F721" i="5"/>
  <c r="F27" i="8"/>
  <c r="F773" i="5"/>
  <c r="F28" i="8"/>
  <c r="F707" i="5"/>
  <c r="F29" i="8"/>
  <c r="F720" i="5"/>
  <c r="F30" i="8"/>
  <c r="F729" i="5"/>
  <c r="F31" i="8"/>
  <c r="F715" i="5"/>
  <c r="F32" i="8"/>
  <c r="F732" i="5"/>
  <c r="F33" i="8"/>
  <c r="F735" i="5"/>
  <c r="F36" i="8"/>
  <c r="F712" i="5"/>
  <c r="F38" i="8"/>
  <c r="F752" i="5"/>
  <c r="F40" i="8"/>
  <c r="F814" i="5"/>
  <c r="F41" i="8"/>
  <c r="F709" i="5"/>
  <c r="F42" i="8"/>
  <c r="F722" i="5"/>
  <c r="F43" i="8"/>
  <c r="F724" i="5"/>
  <c r="F44" i="8"/>
  <c r="F728" i="5"/>
  <c r="F45" i="8"/>
  <c r="F739" i="5"/>
  <c r="F46" i="8"/>
  <c r="F747" i="5"/>
  <c r="F47" i="8"/>
  <c r="F751" i="5"/>
  <c r="F48" i="8"/>
  <c r="F706" i="5"/>
  <c r="F49" i="8"/>
  <c r="F726" i="5"/>
  <c r="F50" i="8"/>
  <c r="F711" i="5"/>
  <c r="F52" i="8"/>
  <c r="F714" i="5"/>
  <c r="F53" i="8"/>
  <c r="F723" i="5"/>
  <c r="F54" i="8"/>
  <c r="F762" i="5"/>
  <c r="F55" i="8"/>
  <c r="F57"/>
  <c r="G758" i="5"/>
  <c r="G1" i="8"/>
  <c r="G741" i="5"/>
  <c r="G2" i="8"/>
  <c r="G761" i="5"/>
  <c r="G3" i="8"/>
  <c r="G731" i="5"/>
  <c r="G4" i="8"/>
  <c r="G756" i="5"/>
  <c r="G5" i="8"/>
  <c r="G759" i="5"/>
  <c r="G6" i="8"/>
  <c r="G769" i="5"/>
  <c r="G7" i="8"/>
  <c r="G713" i="5"/>
  <c r="G8" i="8"/>
  <c r="G727" i="5"/>
  <c r="G9" i="8"/>
  <c r="G744" i="5"/>
  <c r="G10" i="8"/>
  <c r="G748" i="5"/>
  <c r="G11" i="8"/>
  <c r="G734" i="5"/>
  <c r="G12" i="8"/>
  <c r="G745" i="5"/>
  <c r="G13" i="8"/>
  <c r="G730" i="5"/>
  <c r="G14" i="8"/>
  <c r="G749" i="5"/>
  <c r="G15" i="8"/>
  <c r="G776" i="5"/>
  <c r="G16" i="8"/>
  <c r="G717" i="5"/>
  <c r="G17" i="8"/>
  <c r="G736" i="5"/>
  <c r="G18" i="8"/>
  <c r="G743" i="5"/>
  <c r="G19" i="8"/>
  <c r="G746" i="5"/>
  <c r="G20" i="8"/>
  <c r="G754" i="5"/>
  <c r="G21" i="8"/>
  <c r="G708" i="5"/>
  <c r="G23" i="8"/>
  <c r="G710" i="5"/>
  <c r="G24" i="8"/>
  <c r="G721" i="5"/>
  <c r="G27" i="8"/>
  <c r="G773" i="5"/>
  <c r="G28" i="8"/>
  <c r="G707" i="5"/>
  <c r="G29" i="8"/>
  <c r="G720" i="5"/>
  <c r="G30" i="8"/>
  <c r="G729" i="5"/>
  <c r="G31" i="8"/>
  <c r="G715" i="5"/>
  <c r="G32" i="8"/>
  <c r="G732" i="5"/>
  <c r="G33" i="8"/>
  <c r="G735" i="5"/>
  <c r="G36" i="8"/>
  <c r="G712" i="5"/>
  <c r="G38" i="8"/>
  <c r="G752" i="5"/>
  <c r="G40" i="8"/>
  <c r="G814" i="5"/>
  <c r="G41" i="8"/>
  <c r="G709" i="5"/>
  <c r="G42" i="8"/>
  <c r="G722" i="5"/>
  <c r="G43" i="8"/>
  <c r="G724" i="5"/>
  <c r="G44" i="8"/>
  <c r="G728" i="5"/>
  <c r="G45" i="8"/>
  <c r="G739" i="5"/>
  <c r="G46" i="8"/>
  <c r="G747" i="5"/>
  <c r="G47" i="8"/>
  <c r="G751" i="5"/>
  <c r="G48" i="8"/>
  <c r="G706" i="5"/>
  <c r="G49" i="8"/>
  <c r="G726" i="5"/>
  <c r="G50" i="8"/>
  <c r="G711" i="5"/>
  <c r="G52" i="8"/>
  <c r="G714" i="5"/>
  <c r="G53" i="8"/>
  <c r="G723" i="5"/>
  <c r="G54" i="8"/>
  <c r="G762" i="5"/>
  <c r="G55" i="8"/>
  <c r="G57"/>
  <c r="H758" i="5"/>
  <c r="H1" i="8"/>
  <c r="H741" i="5"/>
  <c r="H2" i="8"/>
  <c r="H761" i="5"/>
  <c r="H3" i="8"/>
  <c r="H731" i="5"/>
  <c r="H4" i="8"/>
  <c r="H756" i="5"/>
  <c r="H5" i="8"/>
  <c r="H759" i="5"/>
  <c r="H6" i="8"/>
  <c r="H769" i="5"/>
  <c r="H7" i="8"/>
  <c r="H713" i="5"/>
  <c r="H8" i="8"/>
  <c r="H727" i="5"/>
  <c r="H9" i="8"/>
  <c r="H744" i="5"/>
  <c r="H10" i="8"/>
  <c r="H748" i="5"/>
  <c r="H11" i="8"/>
  <c r="H734" i="5"/>
  <c r="H12" i="8"/>
  <c r="H745" i="5"/>
  <c r="H13" i="8"/>
  <c r="H730" i="5"/>
  <c r="H14" i="8"/>
  <c r="H749" i="5"/>
  <c r="H15" i="8"/>
  <c r="H776" i="5"/>
  <c r="H16" i="8"/>
  <c r="H717" i="5"/>
  <c r="H17" i="8"/>
  <c r="H736" i="5"/>
  <c r="H18" i="8"/>
  <c r="H743" i="5"/>
  <c r="H19" i="8"/>
  <c r="H746" i="5"/>
  <c r="H20" i="8"/>
  <c r="H754" i="5"/>
  <c r="H21" i="8"/>
  <c r="H708" i="5"/>
  <c r="H23" i="8"/>
  <c r="H710" i="5"/>
  <c r="H24" i="8"/>
  <c r="H721" i="5"/>
  <c r="H27" i="8"/>
  <c r="H773" i="5"/>
  <c r="H28" i="8"/>
  <c r="H707" i="5"/>
  <c r="H29" i="8"/>
  <c r="H720" i="5"/>
  <c r="H30" i="8"/>
  <c r="H729" i="5"/>
  <c r="H31" i="8"/>
  <c r="H715" i="5"/>
  <c r="H32" i="8"/>
  <c r="H732" i="5"/>
  <c r="H33" i="8"/>
  <c r="H735" i="5"/>
  <c r="H36" i="8"/>
  <c r="H712" i="5"/>
  <c r="H38" i="8"/>
  <c r="H752" i="5"/>
  <c r="H40" i="8"/>
  <c r="H814" i="5"/>
  <c r="H41" i="8"/>
  <c r="H709" i="5"/>
  <c r="H42" i="8"/>
  <c r="H722" i="5"/>
  <c r="H43" i="8"/>
  <c r="H724" i="5"/>
  <c r="H44" i="8"/>
  <c r="H728" i="5"/>
  <c r="H45" i="8"/>
  <c r="H739" i="5"/>
  <c r="H46" i="8"/>
  <c r="H747" i="5"/>
  <c r="H47" i="8"/>
  <c r="H751" i="5"/>
  <c r="H48" i="8"/>
  <c r="H706" i="5"/>
  <c r="H49" i="8"/>
  <c r="H726" i="5"/>
  <c r="H50" i="8"/>
  <c r="H711" i="5"/>
  <c r="H52" i="8"/>
  <c r="H714" i="5"/>
  <c r="H53" i="8"/>
  <c r="H723" i="5"/>
  <c r="H54" i="8"/>
  <c r="H762" i="5"/>
  <c r="H55" i="8"/>
  <c r="H57"/>
  <c r="I758" i="5"/>
  <c r="I1" i="8"/>
  <c r="I741" i="5"/>
  <c r="I2" i="8"/>
  <c r="I761" i="5"/>
  <c r="I3" i="8"/>
  <c r="I731" i="5"/>
  <c r="I4" i="8"/>
  <c r="I756" i="5"/>
  <c r="I5" i="8"/>
  <c r="I759" i="5"/>
  <c r="I6" i="8"/>
  <c r="I769" i="5"/>
  <c r="I7" i="8"/>
  <c r="I713" i="5"/>
  <c r="I8" i="8"/>
  <c r="I727" i="5"/>
  <c r="I9" i="8"/>
  <c r="I744" i="5"/>
  <c r="I10" i="8"/>
  <c r="I748" i="5"/>
  <c r="I11" i="8"/>
  <c r="I734" i="5"/>
  <c r="I12" i="8"/>
  <c r="I745" i="5"/>
  <c r="I13" i="8"/>
  <c r="I730" i="5"/>
  <c r="I14" i="8"/>
  <c r="I749" i="5"/>
  <c r="I15" i="8"/>
  <c r="I776" i="5"/>
  <c r="I16" i="8"/>
  <c r="I717" i="5"/>
  <c r="I17" i="8"/>
  <c r="I736" i="5"/>
  <c r="I18" i="8"/>
  <c r="I743" i="5"/>
  <c r="I19" i="8"/>
  <c r="I746" i="5"/>
  <c r="I20" i="8"/>
  <c r="I754" i="5"/>
  <c r="I21" i="8"/>
  <c r="I708" i="5"/>
  <c r="I23" i="8"/>
  <c r="I710" i="5"/>
  <c r="I24" i="8"/>
  <c r="I721" i="5"/>
  <c r="I27" i="8"/>
  <c r="I773" i="5"/>
  <c r="I28" i="8"/>
  <c r="I707" i="5"/>
  <c r="I29" i="8"/>
  <c r="I720" i="5"/>
  <c r="I30" i="8"/>
  <c r="I729" i="5"/>
  <c r="I31" i="8"/>
  <c r="I715" i="5"/>
  <c r="I32" i="8"/>
  <c r="I732" i="5"/>
  <c r="I33" i="8"/>
  <c r="I735" i="5"/>
  <c r="I36" i="8"/>
  <c r="I712" i="5"/>
  <c r="I38" i="8"/>
  <c r="I752" i="5"/>
  <c r="I40" i="8"/>
  <c r="I814" i="5"/>
  <c r="I41" i="8"/>
  <c r="I709" i="5"/>
  <c r="I42" i="8"/>
  <c r="I722" i="5"/>
  <c r="I43" i="8"/>
  <c r="I724" i="5"/>
  <c r="I44" i="8"/>
  <c r="I728" i="5"/>
  <c r="I45" i="8"/>
  <c r="I739" i="5"/>
  <c r="I46" i="8"/>
  <c r="I747" i="5"/>
  <c r="I47" i="8"/>
  <c r="I751" i="5"/>
  <c r="I48" i="8"/>
  <c r="I706" i="5"/>
  <c r="I49" i="8"/>
  <c r="I726" i="5"/>
  <c r="I50" i="8"/>
  <c r="I711" i="5"/>
  <c r="I52" i="8"/>
  <c r="I714" i="5"/>
  <c r="I53" i="8"/>
  <c r="I723" i="5"/>
  <c r="I54" i="8"/>
  <c r="I762" i="5"/>
  <c r="I55" i="8"/>
  <c r="I57"/>
  <c r="J758" i="5"/>
  <c r="J1" i="8"/>
  <c r="J741" i="5"/>
  <c r="J2" i="8"/>
  <c r="J761" i="5"/>
  <c r="J3" i="8"/>
  <c r="J731" i="5"/>
  <c r="J4" i="8"/>
  <c r="J756" i="5"/>
  <c r="J5" i="8"/>
  <c r="J759" i="5"/>
  <c r="J6" i="8"/>
  <c r="J769" i="5"/>
  <c r="J7" i="8"/>
  <c r="J713" i="5"/>
  <c r="J8" i="8"/>
  <c r="J727" i="5"/>
  <c r="J9" i="8"/>
  <c r="J744" i="5"/>
  <c r="J10" i="8"/>
  <c r="J748" i="5"/>
  <c r="J11" i="8"/>
  <c r="J734" i="5"/>
  <c r="J12" i="8"/>
  <c r="J745" i="5"/>
  <c r="J13" i="8"/>
  <c r="J730" i="5"/>
  <c r="J14" i="8"/>
  <c r="J749" i="5"/>
  <c r="J15" i="8"/>
  <c r="J776" i="5"/>
  <c r="J16" i="8"/>
  <c r="J717" i="5"/>
  <c r="J17" i="8"/>
  <c r="J736" i="5"/>
  <c r="J18" i="8"/>
  <c r="J743" i="5"/>
  <c r="J19" i="8"/>
  <c r="J746" i="5"/>
  <c r="J20" i="8"/>
  <c r="J754" i="5"/>
  <c r="J21" i="8"/>
  <c r="J708" i="5"/>
  <c r="J23" i="8"/>
  <c r="J710" i="5"/>
  <c r="J24" i="8"/>
  <c r="J721" i="5"/>
  <c r="J27" i="8"/>
  <c r="J773" i="5"/>
  <c r="J28" i="8"/>
  <c r="J707" i="5"/>
  <c r="J29" i="8"/>
  <c r="J720" i="5"/>
  <c r="J30" i="8"/>
  <c r="J729" i="5"/>
  <c r="J31" i="8"/>
  <c r="J715" i="5"/>
  <c r="J32" i="8"/>
  <c r="J732" i="5"/>
  <c r="J33" i="8"/>
  <c r="J735" i="5"/>
  <c r="J36" i="8"/>
  <c r="J712" i="5"/>
  <c r="J38" i="8"/>
  <c r="J752" i="5"/>
  <c r="J40" i="8"/>
  <c r="J814" i="5"/>
  <c r="J41" i="8"/>
  <c r="J709" i="5"/>
  <c r="J42" i="8"/>
  <c r="J722" i="5"/>
  <c r="J43" i="8"/>
  <c r="J724" i="5"/>
  <c r="J44" i="8"/>
  <c r="J728" i="5"/>
  <c r="J45" i="8"/>
  <c r="J739" i="5"/>
  <c r="J46" i="8"/>
  <c r="J747" i="5"/>
  <c r="J47" i="8"/>
  <c r="J751" i="5"/>
  <c r="J48" i="8"/>
  <c r="J706" i="5"/>
  <c r="J49" i="8"/>
  <c r="J726" i="5"/>
  <c r="J50" i="8"/>
  <c r="J711" i="5"/>
  <c r="J52" i="8"/>
  <c r="J714" i="5"/>
  <c r="J53" i="8"/>
  <c r="J723" i="5"/>
  <c r="J54" i="8"/>
  <c r="J762" i="5"/>
  <c r="J55" i="8"/>
  <c r="J57"/>
  <c r="E758" i="5"/>
  <c r="E1" i="8"/>
  <c r="E741" i="5"/>
  <c r="E2" i="8"/>
  <c r="E761" i="5"/>
  <c r="E3" i="8"/>
  <c r="E731" i="5"/>
  <c r="E4" i="8"/>
  <c r="E756" i="5"/>
  <c r="E5" i="8"/>
  <c r="E759" i="5"/>
  <c r="E6" i="8"/>
  <c r="E769" i="5"/>
  <c r="E7" i="8"/>
  <c r="E713" i="5"/>
  <c r="E8" i="8"/>
  <c r="E727" i="5"/>
  <c r="E9" i="8"/>
  <c r="E744" i="5"/>
  <c r="E10" i="8"/>
  <c r="E748" i="5"/>
  <c r="E11" i="8"/>
  <c r="E734" i="5"/>
  <c r="E12" i="8"/>
  <c r="E745" i="5"/>
  <c r="E13" i="8"/>
  <c r="E730" i="5"/>
  <c r="E14" i="8"/>
  <c r="E749" i="5"/>
  <c r="E15" i="8"/>
  <c r="E776" i="5"/>
  <c r="E16" i="8"/>
  <c r="E717" i="5"/>
  <c r="E17" i="8"/>
  <c r="E736" i="5"/>
  <c r="E18" i="8"/>
  <c r="E743" i="5"/>
  <c r="E19" i="8"/>
  <c r="E746" i="5"/>
  <c r="E20" i="8"/>
  <c r="E754" i="5"/>
  <c r="E21" i="8"/>
  <c r="E708" i="5"/>
  <c r="E23" i="8"/>
  <c r="E710" i="5"/>
  <c r="E24" i="8"/>
  <c r="E721" i="5"/>
  <c r="E27" i="8"/>
  <c r="E773" i="5"/>
  <c r="E28" i="8"/>
  <c r="E707" i="5"/>
  <c r="E29" i="8"/>
  <c r="E720" i="5"/>
  <c r="E30" i="8"/>
  <c r="E729" i="5"/>
  <c r="E31" i="8"/>
  <c r="E715" i="5"/>
  <c r="E32" i="8"/>
  <c r="E732" i="5"/>
  <c r="E33" i="8"/>
  <c r="E735" i="5"/>
  <c r="E36" i="8"/>
  <c r="E712" i="5"/>
  <c r="E38" i="8"/>
  <c r="E752" i="5"/>
  <c r="E40" i="8"/>
  <c r="E814" i="5"/>
  <c r="E41" i="8"/>
  <c r="E709" i="5"/>
  <c r="E42" i="8"/>
  <c r="E722" i="5"/>
  <c r="E43" i="8"/>
  <c r="E724" i="5"/>
  <c r="E44" i="8"/>
  <c r="E728" i="5"/>
  <c r="E45" i="8"/>
  <c r="E739" i="5"/>
  <c r="E46" i="8"/>
  <c r="E747" i="5"/>
  <c r="E47" i="8"/>
  <c r="E751" i="5"/>
  <c r="E48" i="8"/>
  <c r="E706" i="5"/>
  <c r="E49" i="8"/>
  <c r="E726" i="5"/>
  <c r="E50" i="8"/>
  <c r="E711" i="5"/>
  <c r="E52" i="8"/>
  <c r="E714" i="5"/>
  <c r="E53" i="8"/>
  <c r="E723" i="5"/>
  <c r="E54" i="8"/>
  <c r="E762" i="5"/>
  <c r="E55" i="8"/>
  <c r="E57"/>
  <c r="M56"/>
  <c r="E740" i="5"/>
  <c r="E88" i="8"/>
  <c r="E757" i="5"/>
  <c r="E89" i="8"/>
  <c r="E760" i="5"/>
  <c r="E90" i="8"/>
  <c r="E783" i="5"/>
  <c r="E91" i="8"/>
  <c r="E792" i="5"/>
  <c r="E92" i="8"/>
  <c r="E799" i="5"/>
  <c r="E93" i="8"/>
  <c r="E800" i="5"/>
  <c r="E94" i="8"/>
  <c r="E807" i="5"/>
  <c r="E95" i="8"/>
  <c r="E782" i="5"/>
  <c r="E100" i="8"/>
  <c r="E742" i="5"/>
  <c r="E101" i="8"/>
  <c r="E765" i="5"/>
  <c r="E102" i="8"/>
  <c r="E767" i="5"/>
  <c r="E103" i="8"/>
  <c r="E771" i="5"/>
  <c r="E104" i="8"/>
  <c r="E774" i="5"/>
  <c r="E105" i="8"/>
  <c r="E775" i="5"/>
  <c r="E106" i="8"/>
  <c r="E777" i="5"/>
  <c r="E107" i="8"/>
  <c r="E780" i="5"/>
  <c r="E108" i="8"/>
  <c r="E786" i="5"/>
  <c r="E109" i="8"/>
  <c r="E787" i="5"/>
  <c r="E110" i="8"/>
  <c r="E791" i="5"/>
  <c r="E111" i="8"/>
  <c r="E793" i="5"/>
  <c r="E112" i="8"/>
  <c r="E795" i="5"/>
  <c r="E113" i="8"/>
  <c r="E797" i="5"/>
  <c r="E114" i="8"/>
  <c r="E804" i="5"/>
  <c r="E115" i="8"/>
  <c r="E805" i="5"/>
  <c r="E116" i="8"/>
  <c r="E806" i="5"/>
  <c r="E117" i="8"/>
  <c r="E809" i="5"/>
  <c r="E118" i="8"/>
  <c r="E810" i="5"/>
  <c r="E119" i="8"/>
  <c r="E779" i="5"/>
  <c r="E123" i="8"/>
  <c r="E764" i="5"/>
  <c r="E124" i="8"/>
  <c r="E766" i="5"/>
  <c r="E125" i="8"/>
  <c r="E768" i="5"/>
  <c r="E126" i="8"/>
  <c r="E770" i="5"/>
  <c r="E127" i="8"/>
  <c r="E781" i="5"/>
  <c r="E128" i="8"/>
  <c r="E784" i="5"/>
  <c r="E129" i="8"/>
  <c r="E785" i="5"/>
  <c r="E130" i="8"/>
  <c r="E788" i="5"/>
  <c r="E131" i="8"/>
  <c r="E790" i="5"/>
  <c r="E132" i="8"/>
  <c r="E794" i="5"/>
  <c r="E133" i="8"/>
  <c r="E796" i="5"/>
  <c r="E134" i="8"/>
  <c r="E789" i="5"/>
  <c r="E136" i="8"/>
  <c r="E144"/>
  <c r="F740" i="5"/>
  <c r="F88" i="8"/>
  <c r="F757" i="5"/>
  <c r="F89" i="8"/>
  <c r="F760" i="5"/>
  <c r="F90" i="8"/>
  <c r="F783" i="5"/>
  <c r="F91" i="8"/>
  <c r="F792" i="5"/>
  <c r="F92" i="8"/>
  <c r="F799" i="5"/>
  <c r="F93" i="8"/>
  <c r="F800" i="5"/>
  <c r="F94" i="8"/>
  <c r="F807" i="5"/>
  <c r="F95" i="8"/>
  <c r="F782" i="5"/>
  <c r="F100" i="8"/>
  <c r="F742" i="5"/>
  <c r="F101" i="8"/>
  <c r="F765" i="5"/>
  <c r="F102" i="8"/>
  <c r="F767" i="5"/>
  <c r="F103" i="8"/>
  <c r="F771" i="5"/>
  <c r="F104" i="8"/>
  <c r="F774" i="5"/>
  <c r="F105" i="8"/>
  <c r="F775" i="5"/>
  <c r="F106" i="8"/>
  <c r="F777" i="5"/>
  <c r="F107" i="8"/>
  <c r="F780" i="5"/>
  <c r="F108" i="8"/>
  <c r="F786" i="5"/>
  <c r="F109" i="8"/>
  <c r="F787" i="5"/>
  <c r="F110" i="8"/>
  <c r="F791" i="5"/>
  <c r="F111" i="8"/>
  <c r="F793" i="5"/>
  <c r="F112" i="8"/>
  <c r="F795" i="5"/>
  <c r="F113" i="8"/>
  <c r="F797" i="5"/>
  <c r="F114" i="8"/>
  <c r="F804" i="5"/>
  <c r="F115" i="8"/>
  <c r="F805" i="5"/>
  <c r="F116" i="8"/>
  <c r="F806" i="5"/>
  <c r="F117" i="8"/>
  <c r="F809" i="5"/>
  <c r="F118" i="8"/>
  <c r="F810" i="5"/>
  <c r="F119" i="8"/>
  <c r="F779" i="5"/>
  <c r="F123" i="8"/>
  <c r="F764" i="5"/>
  <c r="F124" i="8"/>
  <c r="F766" i="5"/>
  <c r="F125" i="8"/>
  <c r="F768" i="5"/>
  <c r="F126" i="8"/>
  <c r="F770" i="5"/>
  <c r="F127" i="8"/>
  <c r="F781" i="5"/>
  <c r="F128" i="8"/>
  <c r="F784" i="5"/>
  <c r="F129" i="8"/>
  <c r="F785" i="5"/>
  <c r="F130" i="8"/>
  <c r="F788" i="5"/>
  <c r="F131" i="8"/>
  <c r="F790" i="5"/>
  <c r="F132" i="8"/>
  <c r="F794" i="5"/>
  <c r="F133" i="8"/>
  <c r="F796" i="5"/>
  <c r="F134" i="8"/>
  <c r="F789" i="5"/>
  <c r="F136" i="8"/>
  <c r="F144"/>
  <c r="G740" i="5"/>
  <c r="G88" i="8"/>
  <c r="G757" i="5"/>
  <c r="G89" i="8"/>
  <c r="G760" i="5"/>
  <c r="G90" i="8"/>
  <c r="G783" i="5"/>
  <c r="G91" i="8"/>
  <c r="G792" i="5"/>
  <c r="G92" i="8"/>
  <c r="G799" i="5"/>
  <c r="G93" i="8"/>
  <c r="G800" i="5"/>
  <c r="G94" i="8"/>
  <c r="G807" i="5"/>
  <c r="G95" i="8"/>
  <c r="G782" i="5"/>
  <c r="G100" i="8"/>
  <c r="G742" i="5"/>
  <c r="G101" i="8"/>
  <c r="G765" i="5"/>
  <c r="G102" i="8"/>
  <c r="G767" i="5"/>
  <c r="G103" i="8"/>
  <c r="G771" i="5"/>
  <c r="G104" i="8"/>
  <c r="G774" i="5"/>
  <c r="G105" i="8"/>
  <c r="G775" i="5"/>
  <c r="G106" i="8"/>
  <c r="G777" i="5"/>
  <c r="G107" i="8"/>
  <c r="G780" i="5"/>
  <c r="G108" i="8"/>
  <c r="G786" i="5"/>
  <c r="G109" i="8"/>
  <c r="G787" i="5"/>
  <c r="G110" i="8"/>
  <c r="G791" i="5"/>
  <c r="G111" i="8"/>
  <c r="G793" i="5"/>
  <c r="G112" i="8"/>
  <c r="G795" i="5"/>
  <c r="G113" i="8"/>
  <c r="G797" i="5"/>
  <c r="G114" i="8"/>
  <c r="G804" i="5"/>
  <c r="G115" i="8"/>
  <c r="G805" i="5"/>
  <c r="G116" i="8"/>
  <c r="G806" i="5"/>
  <c r="G117" i="8"/>
  <c r="G809" i="5"/>
  <c r="G118" i="8"/>
  <c r="G810" i="5"/>
  <c r="G119" i="8"/>
  <c r="G779" i="5"/>
  <c r="G123" i="8"/>
  <c r="G764" i="5"/>
  <c r="G124" i="8"/>
  <c r="G766" i="5"/>
  <c r="G125" i="8"/>
  <c r="G768" i="5"/>
  <c r="G126" i="8"/>
  <c r="G770" i="5"/>
  <c r="G127" i="8"/>
  <c r="G781" i="5"/>
  <c r="G128" i="8"/>
  <c r="G784" i="5"/>
  <c r="G129" i="8"/>
  <c r="G785" i="5"/>
  <c r="G130" i="8"/>
  <c r="G788" i="5"/>
  <c r="G131" i="8"/>
  <c r="G790" i="5"/>
  <c r="G132" i="8"/>
  <c r="G794" i="5"/>
  <c r="G133" i="8"/>
  <c r="G796" i="5"/>
  <c r="G134" i="8"/>
  <c r="G789" i="5"/>
  <c r="G136" i="8"/>
  <c r="G144"/>
  <c r="H740" i="5"/>
  <c r="H88" i="8"/>
  <c r="H757" i="5"/>
  <c r="H89" i="8"/>
  <c r="H760" i="5"/>
  <c r="H90" i="8"/>
  <c r="H783" i="5"/>
  <c r="H91" i="8"/>
  <c r="H792" i="5"/>
  <c r="H92" i="8"/>
  <c r="H799" i="5"/>
  <c r="H93" i="8"/>
  <c r="H800" i="5"/>
  <c r="H94" i="8"/>
  <c r="H807" i="5"/>
  <c r="H95" i="8"/>
  <c r="H782" i="5"/>
  <c r="H100" i="8"/>
  <c r="H742" i="5"/>
  <c r="H101" i="8"/>
  <c r="H765" i="5"/>
  <c r="H102" i="8"/>
  <c r="H767" i="5"/>
  <c r="H103" i="8"/>
  <c r="H771" i="5"/>
  <c r="H104" i="8"/>
  <c r="H774" i="5"/>
  <c r="H105" i="8"/>
  <c r="H775" i="5"/>
  <c r="H106" i="8"/>
  <c r="H777" i="5"/>
  <c r="H107" i="8"/>
  <c r="H780" i="5"/>
  <c r="H108" i="8"/>
  <c r="H786" i="5"/>
  <c r="H109" i="8"/>
  <c r="H787" i="5"/>
  <c r="H110" i="8"/>
  <c r="H791" i="5"/>
  <c r="H111" i="8"/>
  <c r="H793" i="5"/>
  <c r="H112" i="8"/>
  <c r="H795" i="5"/>
  <c r="H113" i="8"/>
  <c r="H797" i="5"/>
  <c r="H114" i="8"/>
  <c r="H804" i="5"/>
  <c r="H115" i="8"/>
  <c r="H805" i="5"/>
  <c r="H116" i="8"/>
  <c r="H806" i="5"/>
  <c r="H117" i="8"/>
  <c r="H809" i="5"/>
  <c r="H118" i="8"/>
  <c r="H810" i="5"/>
  <c r="H119" i="8"/>
  <c r="H779" i="5"/>
  <c r="H123" i="8"/>
  <c r="H764" i="5"/>
  <c r="H124" i="8"/>
  <c r="H766" i="5"/>
  <c r="H125" i="8"/>
  <c r="H768" i="5"/>
  <c r="H126" i="8"/>
  <c r="H770" i="5"/>
  <c r="H127" i="8"/>
  <c r="H781" i="5"/>
  <c r="H128" i="8"/>
  <c r="H784" i="5"/>
  <c r="H129" i="8"/>
  <c r="H785" i="5"/>
  <c r="H130" i="8"/>
  <c r="H788" i="5"/>
  <c r="H131" i="8"/>
  <c r="H790" i="5"/>
  <c r="H132" i="8"/>
  <c r="H794" i="5"/>
  <c r="H133" i="8"/>
  <c r="H796" i="5"/>
  <c r="H134" i="8"/>
  <c r="H789" i="5"/>
  <c r="H136" i="8"/>
  <c r="H144"/>
  <c r="I740" i="5"/>
  <c r="I88" i="8"/>
  <c r="I757" i="5"/>
  <c r="I89" i="8"/>
  <c r="I760" i="5"/>
  <c r="I90" i="8"/>
  <c r="I783" i="5"/>
  <c r="I91" i="8"/>
  <c r="I792" i="5"/>
  <c r="I92" i="8"/>
  <c r="I799" i="5"/>
  <c r="I93" i="8"/>
  <c r="I800" i="5"/>
  <c r="I94" i="8"/>
  <c r="I807" i="5"/>
  <c r="I95" i="8"/>
  <c r="I782" i="5"/>
  <c r="I100" i="8"/>
  <c r="I742" i="5"/>
  <c r="I101" i="8"/>
  <c r="I765" i="5"/>
  <c r="I102" i="8"/>
  <c r="I767" i="5"/>
  <c r="I103" i="8"/>
  <c r="I771" i="5"/>
  <c r="I104" i="8"/>
  <c r="I774" i="5"/>
  <c r="I105" i="8"/>
  <c r="I775" i="5"/>
  <c r="I106" i="8"/>
  <c r="I777" i="5"/>
  <c r="I107" i="8"/>
  <c r="I780" i="5"/>
  <c r="I108" i="8"/>
  <c r="I786" i="5"/>
  <c r="I109" i="8"/>
  <c r="I787" i="5"/>
  <c r="I110" i="8"/>
  <c r="I791" i="5"/>
  <c r="I111" i="8"/>
  <c r="I793" i="5"/>
  <c r="I112" i="8"/>
  <c r="I795" i="5"/>
  <c r="I113" i="8"/>
  <c r="I797" i="5"/>
  <c r="I114" i="8"/>
  <c r="I804" i="5"/>
  <c r="I115" i="8"/>
  <c r="I805" i="5"/>
  <c r="I116" i="8"/>
  <c r="I806" i="5"/>
  <c r="I117" i="8"/>
  <c r="I809" i="5"/>
  <c r="I118" i="8"/>
  <c r="I810" i="5"/>
  <c r="I119" i="8"/>
  <c r="I779" i="5"/>
  <c r="I123" i="8"/>
  <c r="I764" i="5"/>
  <c r="I124" i="8"/>
  <c r="I766" i="5"/>
  <c r="I125" i="8"/>
  <c r="I768" i="5"/>
  <c r="I126" i="8"/>
  <c r="I770" i="5"/>
  <c r="I127" i="8"/>
  <c r="I781" i="5"/>
  <c r="I128" i="8"/>
  <c r="I784" i="5"/>
  <c r="I129" i="8"/>
  <c r="I785" i="5"/>
  <c r="I130" i="8"/>
  <c r="I788" i="5"/>
  <c r="I131" i="8"/>
  <c r="I790" i="5"/>
  <c r="I132" i="8"/>
  <c r="I794" i="5"/>
  <c r="I133" i="8"/>
  <c r="I796" i="5"/>
  <c r="I134" i="8"/>
  <c r="I789" i="5"/>
  <c r="I136" i="8"/>
  <c r="I144"/>
  <c r="J740" i="5"/>
  <c r="J88" i="8"/>
  <c r="J757" i="5"/>
  <c r="J89" i="8"/>
  <c r="J760" i="5"/>
  <c r="J90" i="8"/>
  <c r="J783" i="5"/>
  <c r="J91" i="8"/>
  <c r="J792" i="5"/>
  <c r="J92" i="8"/>
  <c r="J799" i="5"/>
  <c r="J93" i="8"/>
  <c r="J800" i="5"/>
  <c r="J94" i="8"/>
  <c r="J807" i="5"/>
  <c r="J95" i="8"/>
  <c r="J782" i="5"/>
  <c r="J100" i="8"/>
  <c r="J742" i="5"/>
  <c r="J101" i="8"/>
  <c r="J765" i="5"/>
  <c r="J102" i="8"/>
  <c r="J767" i="5"/>
  <c r="J103" i="8"/>
  <c r="J771" i="5"/>
  <c r="J104" i="8"/>
  <c r="J774" i="5"/>
  <c r="J105" i="8"/>
  <c r="J775" i="5"/>
  <c r="J106" i="8"/>
  <c r="J777" i="5"/>
  <c r="J107" i="8"/>
  <c r="J780" i="5"/>
  <c r="J108" i="8"/>
  <c r="J786" i="5"/>
  <c r="J109" i="8"/>
  <c r="J787" i="5"/>
  <c r="J110" i="8"/>
  <c r="J791" i="5"/>
  <c r="J111" i="8"/>
  <c r="J793" i="5"/>
  <c r="J112" i="8"/>
  <c r="J795" i="5"/>
  <c r="J113" i="8"/>
  <c r="J797" i="5"/>
  <c r="J114" i="8"/>
  <c r="J804" i="5"/>
  <c r="J115" i="8"/>
  <c r="J805" i="5"/>
  <c r="J116" i="8"/>
  <c r="J806" i="5"/>
  <c r="J117" i="8"/>
  <c r="J809" i="5"/>
  <c r="J118" i="8"/>
  <c r="J810" i="5"/>
  <c r="J119" i="8"/>
  <c r="J779" i="5"/>
  <c r="J123" i="8"/>
  <c r="J764" i="5"/>
  <c r="J124" i="8"/>
  <c r="J766" i="5"/>
  <c r="J125" i="8"/>
  <c r="J768" i="5"/>
  <c r="J126" i="8"/>
  <c r="J770" i="5"/>
  <c r="J127" i="8"/>
  <c r="J781" i="5"/>
  <c r="J128" i="8"/>
  <c r="J784" i="5"/>
  <c r="J129" i="8"/>
  <c r="J785" i="5"/>
  <c r="J130" i="8"/>
  <c r="J788" i="5"/>
  <c r="J131" i="8"/>
  <c r="J790" i="5"/>
  <c r="J132" i="8"/>
  <c r="J794" i="5"/>
  <c r="J133" i="8"/>
  <c r="J796" i="5"/>
  <c r="J134" i="8"/>
  <c r="J789" i="5"/>
  <c r="J136" i="8"/>
  <c r="J144"/>
  <c r="E719" i="5"/>
  <c r="E65" i="8"/>
  <c r="E725" i="5"/>
  <c r="E66" i="8"/>
  <c r="E737" i="5"/>
  <c r="E67" i="8"/>
  <c r="E738" i="5"/>
  <c r="E68" i="8"/>
  <c r="E750" i="5"/>
  <c r="E69" i="8"/>
  <c r="E753" i="5"/>
  <c r="E70" i="8"/>
  <c r="E755" i="5"/>
  <c r="E71" i="8"/>
  <c r="E718" i="5"/>
  <c r="E75" i="8"/>
  <c r="E716" i="5"/>
  <c r="E86" i="8"/>
  <c r="E733" i="5"/>
  <c r="E87" i="8"/>
  <c r="F719" i="5"/>
  <c r="F65" i="8"/>
  <c r="F725" i="5"/>
  <c r="F66" i="8"/>
  <c r="F737" i="5"/>
  <c r="F67" i="8"/>
  <c r="F738" i="5"/>
  <c r="F68" i="8"/>
  <c r="F750" i="5"/>
  <c r="F69" i="8"/>
  <c r="F753" i="5"/>
  <c r="F70" i="8"/>
  <c r="F755" i="5"/>
  <c r="F71" i="8"/>
  <c r="F718" i="5"/>
  <c r="F75" i="8"/>
  <c r="F716" i="5"/>
  <c r="F86" i="8"/>
  <c r="F733" i="5"/>
  <c r="F87" i="8"/>
  <c r="G719" i="5"/>
  <c r="G65" i="8"/>
  <c r="G725" i="5"/>
  <c r="G66" i="8"/>
  <c r="G737" i="5"/>
  <c r="G67" i="8"/>
  <c r="G738" i="5"/>
  <c r="G68" i="8"/>
  <c r="G750" i="5"/>
  <c r="G69" i="8"/>
  <c r="G753" i="5"/>
  <c r="G70" i="8"/>
  <c r="G755" i="5"/>
  <c r="G71" i="8"/>
  <c r="G718" i="5"/>
  <c r="G75" i="8"/>
  <c r="G716" i="5"/>
  <c r="G86" i="8"/>
  <c r="G733" i="5"/>
  <c r="G87" i="8"/>
  <c r="H719" i="5"/>
  <c r="H65" i="8"/>
  <c r="H725" i="5"/>
  <c r="H66" i="8"/>
  <c r="H737" i="5"/>
  <c r="H67" i="8"/>
  <c r="H738" i="5"/>
  <c r="H68" i="8"/>
  <c r="H750" i="5"/>
  <c r="H69" i="8"/>
  <c r="H753" i="5"/>
  <c r="H70" i="8"/>
  <c r="H755" i="5"/>
  <c r="H71" i="8"/>
  <c r="H718" i="5"/>
  <c r="H75" i="8"/>
  <c r="H716" i="5"/>
  <c r="H86" i="8"/>
  <c r="H733" i="5"/>
  <c r="H87" i="8"/>
  <c r="I719" i="5"/>
  <c r="I65" i="8"/>
  <c r="I725" i="5"/>
  <c r="I66" i="8"/>
  <c r="I737" i="5"/>
  <c r="I67" i="8"/>
  <c r="I738" i="5"/>
  <c r="I68" i="8"/>
  <c r="I750" i="5"/>
  <c r="I69" i="8"/>
  <c r="I753" i="5"/>
  <c r="I70" i="8"/>
  <c r="I755" i="5"/>
  <c r="I71" i="8"/>
  <c r="I718" i="5"/>
  <c r="I75" i="8"/>
  <c r="I716" i="5"/>
  <c r="I86" i="8"/>
  <c r="I733" i="5"/>
  <c r="I87" i="8"/>
  <c r="J719" i="5"/>
  <c r="J65" i="8"/>
  <c r="J725" i="5"/>
  <c r="J66" i="8"/>
  <c r="J737" i="5"/>
  <c r="J67" i="8"/>
  <c r="J738" i="5"/>
  <c r="J68" i="8"/>
  <c r="J750" i="5"/>
  <c r="J69" i="8"/>
  <c r="J753" i="5"/>
  <c r="J70" i="8"/>
  <c r="J755" i="5"/>
  <c r="J71" i="8"/>
  <c r="J718" i="5"/>
  <c r="J75" i="8"/>
  <c r="J716" i="5"/>
  <c r="J86" i="8"/>
  <c r="J733" i="5"/>
  <c r="J87" i="8"/>
  <c r="E763" i="5"/>
  <c r="E62" i="8"/>
  <c r="G763" i="5"/>
  <c r="G62" i="8"/>
  <c r="J763" i="5"/>
  <c r="J62" i="8"/>
  <c r="M62"/>
  <c r="M124"/>
  <c r="M102"/>
  <c r="M125"/>
  <c r="M103"/>
  <c r="M126"/>
  <c r="M7"/>
  <c r="M127"/>
  <c r="M104"/>
  <c r="E772" i="5"/>
  <c r="E63" i="8"/>
  <c r="G772" i="5"/>
  <c r="G63" i="8"/>
  <c r="J772" i="5"/>
  <c r="J63" i="8"/>
  <c r="M63"/>
  <c r="M28"/>
  <c r="M105"/>
  <c r="M106"/>
  <c r="M16"/>
  <c r="M107"/>
  <c r="E778" i="5"/>
  <c r="E76" i="8"/>
  <c r="G778" i="5"/>
  <c r="G76" i="8"/>
  <c r="J778" i="5"/>
  <c r="J76" i="8"/>
  <c r="M76"/>
  <c r="M123"/>
  <c r="M108"/>
  <c r="M128"/>
  <c r="M100"/>
  <c r="M91"/>
  <c r="M129"/>
  <c r="M130"/>
  <c r="M109"/>
  <c r="M110"/>
  <c r="M131"/>
  <c r="M136"/>
  <c r="M132"/>
  <c r="M111"/>
  <c r="M92"/>
  <c r="M112"/>
  <c r="M133"/>
  <c r="M113"/>
  <c r="M134"/>
  <c r="M114"/>
  <c r="E798" i="5"/>
  <c r="E77" i="8"/>
  <c r="G798" i="5"/>
  <c r="G77" i="8"/>
  <c r="J798" i="5"/>
  <c r="J77" i="8"/>
  <c r="M77"/>
  <c r="M93"/>
  <c r="M94"/>
  <c r="E801" i="5"/>
  <c r="E61" i="8"/>
  <c r="G801" i="5"/>
  <c r="G61" i="8"/>
  <c r="J801" i="5"/>
  <c r="J61" i="8"/>
  <c r="M61"/>
  <c r="E802" i="5"/>
  <c r="E78" i="8"/>
  <c r="G802" i="5"/>
  <c r="G78" i="8"/>
  <c r="J802" i="5"/>
  <c r="J78" i="8"/>
  <c r="M78"/>
  <c r="E803" i="5"/>
  <c r="E64" i="8"/>
  <c r="G803" i="5"/>
  <c r="G64" i="8"/>
  <c r="J803" i="5"/>
  <c r="J64" i="8"/>
  <c r="M64"/>
  <c r="M115"/>
  <c r="M116"/>
  <c r="M117"/>
  <c r="M95"/>
  <c r="E808" i="5"/>
  <c r="E79" i="8"/>
  <c r="G808" i="5"/>
  <c r="G79" i="8"/>
  <c r="J808" i="5"/>
  <c r="J79" i="8"/>
  <c r="M79"/>
  <c r="M118"/>
  <c r="M119"/>
  <c r="E811" i="5"/>
  <c r="E72" i="8"/>
  <c r="G811" i="5"/>
  <c r="G72" i="8"/>
  <c r="J811" i="5"/>
  <c r="J72" i="8"/>
  <c r="M72"/>
  <c r="E812" i="5"/>
  <c r="E73" i="8"/>
  <c r="G812" i="5"/>
  <c r="G73" i="8"/>
  <c r="J812" i="5"/>
  <c r="J73" i="8"/>
  <c r="M73"/>
  <c r="E813" i="5"/>
  <c r="E80" i="8"/>
  <c r="G813" i="5"/>
  <c r="G80" i="8"/>
  <c r="J813" i="5"/>
  <c r="J80" i="8"/>
  <c r="M80"/>
  <c r="M41"/>
  <c r="E815" i="5"/>
  <c r="E81" i="8"/>
  <c r="G815" i="5"/>
  <c r="G81" i="8"/>
  <c r="J815" i="5"/>
  <c r="J81" i="8"/>
  <c r="M81"/>
  <c r="E816" i="5"/>
  <c r="E82" i="8"/>
  <c r="G816" i="5"/>
  <c r="G82" i="8"/>
  <c r="J816" i="5"/>
  <c r="J82" i="8"/>
  <c r="M82"/>
  <c r="E817" i="5"/>
  <c r="E83" i="8"/>
  <c r="G817" i="5"/>
  <c r="G83" i="8"/>
  <c r="J817" i="5"/>
  <c r="J83" i="8"/>
  <c r="M83"/>
  <c r="M55"/>
  <c r="F498" i="5"/>
  <c r="E2" i="6"/>
  <c r="F489" i="5"/>
  <c r="E3" i="6"/>
  <c r="F506" i="5"/>
  <c r="E4" i="6"/>
  <c r="F482" i="5"/>
  <c r="E5" i="6"/>
  <c r="F488" i="5"/>
  <c r="E6" i="6"/>
  <c r="F484" i="5"/>
  <c r="E7" i="6"/>
  <c r="F487" i="5"/>
  <c r="E8" i="6"/>
  <c r="F507" i="5"/>
  <c r="E9" i="6"/>
  <c r="F505" i="5"/>
  <c r="E10" i="6"/>
  <c r="F497" i="5"/>
  <c r="E11" i="6"/>
  <c r="F534" i="5"/>
  <c r="E12" i="6"/>
  <c r="F495" i="5"/>
  <c r="E13" i="6"/>
  <c r="F492" i="5"/>
  <c r="E14" i="6"/>
  <c r="F503" i="5"/>
  <c r="E15" i="6"/>
  <c r="F502" i="5"/>
  <c r="E16" i="6"/>
  <c r="F491" i="5"/>
  <c r="E17" i="6"/>
  <c r="F486" i="5"/>
  <c r="E18" i="6"/>
  <c r="F530" i="5"/>
  <c r="E19" i="6"/>
  <c r="F494" i="5"/>
  <c r="E20" i="6"/>
  <c r="F500" i="5"/>
  <c r="E21" i="6"/>
  <c r="F512" i="5"/>
  <c r="E22" i="6"/>
  <c r="F504" i="5"/>
  <c r="E23" i="6"/>
  <c r="F515" i="5"/>
  <c r="E24" i="6"/>
  <c r="F508" i="5"/>
  <c r="E25" i="6"/>
  <c r="F514" i="5"/>
  <c r="E26" i="6"/>
  <c r="F493" i="5"/>
  <c r="E27" i="6"/>
  <c r="F499" i="5"/>
  <c r="E28" i="6"/>
  <c r="F513" i="5"/>
  <c r="E29" i="6"/>
  <c r="E30"/>
  <c r="G498" i="5"/>
  <c r="F2" i="6"/>
  <c r="G489" i="5"/>
  <c r="F3" i="6"/>
  <c r="G506" i="5"/>
  <c r="F4" i="6"/>
  <c r="G482" i="5"/>
  <c r="F5" i="6"/>
  <c r="G488" i="5"/>
  <c r="F6" i="6"/>
  <c r="G484" i="5"/>
  <c r="F7" i="6"/>
  <c r="G487" i="5"/>
  <c r="F8" i="6"/>
  <c r="G507" i="5"/>
  <c r="F9" i="6"/>
  <c r="G505" i="5"/>
  <c r="F10" i="6"/>
  <c r="G497" i="5"/>
  <c r="F11" i="6"/>
  <c r="G534" i="5"/>
  <c r="F12" i="6"/>
  <c r="G495" i="5"/>
  <c r="F13" i="6"/>
  <c r="G492" i="5"/>
  <c r="F14" i="6"/>
  <c r="G503" i="5"/>
  <c r="F15" i="6"/>
  <c r="G502" i="5"/>
  <c r="F16" i="6"/>
  <c r="G491" i="5"/>
  <c r="F17" i="6"/>
  <c r="G486" i="5"/>
  <c r="F18" i="6"/>
  <c r="G530" i="5"/>
  <c r="F19" i="6"/>
  <c r="G494" i="5"/>
  <c r="F20" i="6"/>
  <c r="G500" i="5"/>
  <c r="F21" i="6"/>
  <c r="G512" i="5"/>
  <c r="F22" i="6"/>
  <c r="G504" i="5"/>
  <c r="F23" i="6"/>
  <c r="G515" i="5"/>
  <c r="F24" i="6"/>
  <c r="G508" i="5"/>
  <c r="F25" i="6"/>
  <c r="G514" i="5"/>
  <c r="F26" i="6"/>
  <c r="G493" i="5"/>
  <c r="F27" i="6"/>
  <c r="G499" i="5"/>
  <c r="F28" i="6"/>
  <c r="G513" i="5"/>
  <c r="F29" i="6"/>
  <c r="F30"/>
  <c r="H498" i="5"/>
  <c r="G2" i="6"/>
  <c r="H489" i="5"/>
  <c r="G3" i="6"/>
  <c r="H506" i="5"/>
  <c r="G4" i="6"/>
  <c r="H482" i="5"/>
  <c r="G5" i="6"/>
  <c r="H488" i="5"/>
  <c r="G6" i="6"/>
  <c r="H484" i="5"/>
  <c r="G7" i="6"/>
  <c r="H487" i="5"/>
  <c r="G8" i="6"/>
  <c r="H507" i="5"/>
  <c r="G9" i="6"/>
  <c r="H505" i="5"/>
  <c r="G10" i="6"/>
  <c r="H497" i="5"/>
  <c r="G11" i="6"/>
  <c r="H534" i="5"/>
  <c r="G12" i="6"/>
  <c r="H495" i="5"/>
  <c r="G13" i="6"/>
  <c r="H492" i="5"/>
  <c r="G14" i="6"/>
  <c r="H503" i="5"/>
  <c r="G15" i="6"/>
  <c r="H502" i="5"/>
  <c r="G16" i="6"/>
  <c r="H491" i="5"/>
  <c r="G17" i="6"/>
  <c r="H486" i="5"/>
  <c r="G18" i="6"/>
  <c r="H530" i="5"/>
  <c r="G19" i="6"/>
  <c r="H494" i="5"/>
  <c r="G20" i="6"/>
  <c r="H500" i="5"/>
  <c r="G21" i="6"/>
  <c r="H512" i="5"/>
  <c r="G22" i="6"/>
  <c r="H504" i="5"/>
  <c r="G23" i="6"/>
  <c r="H515" i="5"/>
  <c r="G24" i="6"/>
  <c r="H508" i="5"/>
  <c r="G25" i="6"/>
  <c r="H514" i="5"/>
  <c r="G26" i="6"/>
  <c r="H493" i="5"/>
  <c r="G27" i="6"/>
  <c r="H499" i="5"/>
  <c r="G28" i="6"/>
  <c r="H513" i="5"/>
  <c r="G29" i="6"/>
  <c r="G30"/>
  <c r="I498" i="5"/>
  <c r="H2" i="6"/>
  <c r="I489" i="5"/>
  <c r="H3" i="6"/>
  <c r="I506" i="5"/>
  <c r="H4" i="6"/>
  <c r="I482" i="5"/>
  <c r="H5" i="6"/>
  <c r="I488" i="5"/>
  <c r="H6" i="6"/>
  <c r="I484" i="5"/>
  <c r="H7" i="6"/>
  <c r="I487" i="5"/>
  <c r="H8" i="6"/>
  <c r="I507" i="5"/>
  <c r="H9" i="6"/>
  <c r="I505" i="5"/>
  <c r="H10" i="6"/>
  <c r="I497" i="5"/>
  <c r="H11" i="6"/>
  <c r="I534" i="5"/>
  <c r="H12" i="6"/>
  <c r="I495" i="5"/>
  <c r="H13" i="6"/>
  <c r="I492" i="5"/>
  <c r="H14" i="6"/>
  <c r="I503" i="5"/>
  <c r="H15" i="6"/>
  <c r="I502" i="5"/>
  <c r="H16" i="6"/>
  <c r="I491" i="5"/>
  <c r="H17" i="6"/>
  <c r="I486" i="5"/>
  <c r="H18" i="6"/>
  <c r="I530" i="5"/>
  <c r="H19" i="6"/>
  <c r="I494" i="5"/>
  <c r="H20" i="6"/>
  <c r="I500" i="5"/>
  <c r="H21" i="6"/>
  <c r="I512" i="5"/>
  <c r="H22" i="6"/>
  <c r="I504" i="5"/>
  <c r="H23" i="6"/>
  <c r="I515" i="5"/>
  <c r="H24" i="6"/>
  <c r="I508" i="5"/>
  <c r="H25" i="6"/>
  <c r="I514" i="5"/>
  <c r="H26" i="6"/>
  <c r="I493" i="5"/>
  <c r="H27" i="6"/>
  <c r="I499" i="5"/>
  <c r="H28" i="6"/>
  <c r="I513" i="5"/>
  <c r="H29" i="6"/>
  <c r="H30"/>
  <c r="J498" i="5"/>
  <c r="I2" i="6"/>
  <c r="J489" i="5"/>
  <c r="I3" i="6"/>
  <c r="J506" i="5"/>
  <c r="I4" i="6"/>
  <c r="J482" i="5"/>
  <c r="I5" i="6"/>
  <c r="J488" i="5"/>
  <c r="I6" i="6"/>
  <c r="J484" i="5"/>
  <c r="I7" i="6"/>
  <c r="J487" i="5"/>
  <c r="I8" i="6"/>
  <c r="J507" i="5"/>
  <c r="I9" i="6"/>
  <c r="J505" i="5"/>
  <c r="I10" i="6"/>
  <c r="J497" i="5"/>
  <c r="I11" i="6"/>
  <c r="J534" i="5"/>
  <c r="I12" i="6"/>
  <c r="J495" i="5"/>
  <c r="I13" i="6"/>
  <c r="J492" i="5"/>
  <c r="I14" i="6"/>
  <c r="J503" i="5"/>
  <c r="I15" i="6"/>
  <c r="J502" i="5"/>
  <c r="I16" i="6"/>
  <c r="J491" i="5"/>
  <c r="I17" i="6"/>
  <c r="J486" i="5"/>
  <c r="I18" i="6"/>
  <c r="J530" i="5"/>
  <c r="I19" i="6"/>
  <c r="J494" i="5"/>
  <c r="I20" i="6"/>
  <c r="J500" i="5"/>
  <c r="I21" i="6"/>
  <c r="J512" i="5"/>
  <c r="I22" i="6"/>
  <c r="J504" i="5"/>
  <c r="I23" i="6"/>
  <c r="J515" i="5"/>
  <c r="I24" i="6"/>
  <c r="J508" i="5"/>
  <c r="I25" i="6"/>
  <c r="J514" i="5"/>
  <c r="I26" i="6"/>
  <c r="J493" i="5"/>
  <c r="I27" i="6"/>
  <c r="J499" i="5"/>
  <c r="I28" i="6"/>
  <c r="J513" i="5"/>
  <c r="I29" i="6"/>
  <c r="I30"/>
  <c r="K498" i="5"/>
  <c r="J2" i="6"/>
  <c r="K489" i="5"/>
  <c r="J3" i="6"/>
  <c r="K506" i="5"/>
  <c r="J4" i="6"/>
  <c r="K482" i="5"/>
  <c r="J5" i="6"/>
  <c r="K488" i="5"/>
  <c r="J6" i="6"/>
  <c r="K484" i="5"/>
  <c r="J7" i="6"/>
  <c r="K487" i="5"/>
  <c r="J8" i="6"/>
  <c r="K507" i="5"/>
  <c r="J9" i="6"/>
  <c r="K505" i="5"/>
  <c r="J10" i="6"/>
  <c r="K497" i="5"/>
  <c r="J11" i="6"/>
  <c r="K534" i="5"/>
  <c r="J12" i="6"/>
  <c r="K495" i="5"/>
  <c r="J13" i="6"/>
  <c r="K492" i="5"/>
  <c r="J14" i="6"/>
  <c r="K503" i="5"/>
  <c r="J15" i="6"/>
  <c r="K502" i="5"/>
  <c r="J16" i="6"/>
  <c r="K491" i="5"/>
  <c r="J17" i="6"/>
  <c r="K486" i="5"/>
  <c r="J18" i="6"/>
  <c r="K530" i="5"/>
  <c r="J19" i="6"/>
  <c r="K494" i="5"/>
  <c r="J20" i="6"/>
  <c r="K500" i="5"/>
  <c r="J21" i="6"/>
  <c r="K512" i="5"/>
  <c r="J22" i="6"/>
  <c r="K504" i="5"/>
  <c r="J23" i="6"/>
  <c r="K515" i="5"/>
  <c r="J24" i="6"/>
  <c r="K508" i="5"/>
  <c r="J25" i="6"/>
  <c r="K514" i="5"/>
  <c r="J26" i="6"/>
  <c r="K493" i="5"/>
  <c r="J27" i="6"/>
  <c r="K499" i="5"/>
  <c r="J28" i="6"/>
  <c r="K513" i="5"/>
  <c r="J29" i="6"/>
  <c r="J30"/>
  <c r="L498" i="5"/>
  <c r="K2" i="6"/>
  <c r="L489" i="5"/>
  <c r="K3" i="6"/>
  <c r="L506" i="5"/>
  <c r="K4" i="6"/>
  <c r="L482" i="5"/>
  <c r="K5" i="6"/>
  <c r="L488" i="5"/>
  <c r="K6" i="6"/>
  <c r="L484" i="5"/>
  <c r="K7" i="6"/>
  <c r="L487" i="5"/>
  <c r="K8" i="6"/>
  <c r="L507" i="5"/>
  <c r="K9" i="6"/>
  <c r="L505" i="5"/>
  <c r="K10" i="6"/>
  <c r="L497" i="5"/>
  <c r="K11" i="6"/>
  <c r="L534" i="5"/>
  <c r="K12" i="6"/>
  <c r="L495" i="5"/>
  <c r="K13" i="6"/>
  <c r="L492" i="5"/>
  <c r="K14" i="6"/>
  <c r="L503" i="5"/>
  <c r="K15" i="6"/>
  <c r="L502" i="5"/>
  <c r="K16" i="6"/>
  <c r="L491" i="5"/>
  <c r="K17" i="6"/>
  <c r="L486" i="5"/>
  <c r="K18" i="6"/>
  <c r="L530" i="5"/>
  <c r="K19" i="6"/>
  <c r="L494" i="5"/>
  <c r="K20" i="6"/>
  <c r="L500" i="5"/>
  <c r="K21" i="6"/>
  <c r="L512" i="5"/>
  <c r="K22" i="6"/>
  <c r="L504" i="5"/>
  <c r="K23" i="6"/>
  <c r="L515" i="5"/>
  <c r="K24" i="6"/>
  <c r="L508" i="5"/>
  <c r="K25" i="6"/>
  <c r="L514" i="5"/>
  <c r="K26" i="6"/>
  <c r="L493" i="5"/>
  <c r="K27" i="6"/>
  <c r="L499" i="5"/>
  <c r="K28" i="6"/>
  <c r="L513" i="5"/>
  <c r="K29" i="6"/>
  <c r="K30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E498" i="5"/>
  <c r="D2" i="6"/>
  <c r="E489" i="5"/>
  <c r="D3" i="6"/>
  <c r="E506" i="5"/>
  <c r="D4" i="6"/>
  <c r="E482" i="5"/>
  <c r="D5" i="6"/>
  <c r="E488" i="5"/>
  <c r="D6" i="6"/>
  <c r="E484" i="5"/>
  <c r="D7" i="6"/>
  <c r="E487" i="5"/>
  <c r="D8" i="6"/>
  <c r="E507" i="5"/>
  <c r="D9" i="6"/>
  <c r="E505" i="5"/>
  <c r="D10" i="6"/>
  <c r="E497" i="5"/>
  <c r="D11" i="6"/>
  <c r="E534" i="5"/>
  <c r="D12" i="6"/>
  <c r="E495" i="5"/>
  <c r="D13" i="6"/>
  <c r="E492" i="5"/>
  <c r="D14" i="6"/>
  <c r="E503" i="5"/>
  <c r="D15" i="6"/>
  <c r="E502" i="5"/>
  <c r="D16" i="6"/>
  <c r="E491" i="5"/>
  <c r="D17" i="6"/>
  <c r="E486" i="5"/>
  <c r="D18" i="6"/>
  <c r="E530" i="5"/>
  <c r="D19" i="6"/>
  <c r="E494" i="5"/>
  <c r="D20" i="6"/>
  <c r="E500" i="5"/>
  <c r="D21" i="6"/>
  <c r="E512" i="5"/>
  <c r="D22" i="6"/>
  <c r="E504" i="5"/>
  <c r="D23" i="6"/>
  <c r="E515" i="5"/>
  <c r="D24" i="6"/>
  <c r="E508" i="5"/>
  <c r="D25" i="6"/>
  <c r="E514" i="5"/>
  <c r="D26" i="6"/>
  <c r="E493" i="5"/>
  <c r="D27" i="6"/>
  <c r="E499" i="5"/>
  <c r="D28" i="6"/>
  <c r="E513" i="5"/>
  <c r="D29" i="6"/>
  <c r="D30"/>
  <c r="J510" i="5"/>
  <c r="I48" i="6"/>
  <c r="G510" i="5"/>
  <c r="F48" i="6"/>
  <c r="I510" i="5"/>
  <c r="H48" i="6"/>
  <c r="M48"/>
  <c r="J536" i="5"/>
  <c r="I35" i="6"/>
  <c r="G536" i="5"/>
  <c r="F35" i="6"/>
  <c r="I536" i="5"/>
  <c r="H35" i="6"/>
  <c r="M35"/>
  <c r="J511" i="5"/>
  <c r="I52" i="6"/>
  <c r="G511" i="5"/>
  <c r="F52" i="6"/>
  <c r="I511" i="5"/>
  <c r="H52" i="6"/>
  <c r="M52"/>
  <c r="J496" i="5"/>
  <c r="I51" i="6"/>
  <c r="G496" i="5"/>
  <c r="F51" i="6"/>
  <c r="I496" i="5"/>
  <c r="H51" i="6"/>
  <c r="M51"/>
  <c r="J518" i="5"/>
  <c r="I36" i="6"/>
  <c r="G518" i="5"/>
  <c r="F36" i="6"/>
  <c r="I518" i="5"/>
  <c r="H36" i="6"/>
  <c r="M36"/>
  <c r="J519" i="5"/>
  <c r="I37" i="6"/>
  <c r="G519" i="5"/>
  <c r="F37" i="6"/>
  <c r="I519" i="5"/>
  <c r="H37" i="6"/>
  <c r="M37"/>
  <c r="J520" i="5"/>
  <c r="I38" i="6"/>
  <c r="G520" i="5"/>
  <c r="F38" i="6"/>
  <c r="I520" i="5"/>
  <c r="H38" i="6"/>
  <c r="M38"/>
  <c r="J521" i="5"/>
  <c r="I39" i="6"/>
  <c r="G521" i="5"/>
  <c r="F39" i="6"/>
  <c r="I521" i="5"/>
  <c r="H39" i="6"/>
  <c r="M39"/>
  <c r="J522" i="5"/>
  <c r="I40" i="6"/>
  <c r="G522" i="5"/>
  <c r="F40" i="6"/>
  <c r="I522" i="5"/>
  <c r="H40" i="6"/>
  <c r="M40"/>
  <c r="J523" i="5"/>
  <c r="I41" i="6"/>
  <c r="G523" i="5"/>
  <c r="F41" i="6"/>
  <c r="I523" i="5"/>
  <c r="H41" i="6"/>
  <c r="M41"/>
  <c r="J524" i="5"/>
  <c r="I42" i="6"/>
  <c r="G524" i="5"/>
  <c r="F42" i="6"/>
  <c r="I524" i="5"/>
  <c r="H42" i="6"/>
  <c r="M42"/>
  <c r="J527" i="5"/>
  <c r="I43" i="6"/>
  <c r="G527" i="5"/>
  <c r="F43" i="6"/>
  <c r="I527" i="5"/>
  <c r="H43" i="6"/>
  <c r="M43"/>
  <c r="J528" i="5"/>
  <c r="I44" i="6"/>
  <c r="G528" i="5"/>
  <c r="F44" i="6"/>
  <c r="I528" i="5"/>
  <c r="H44" i="6"/>
  <c r="M44"/>
  <c r="J531" i="5"/>
  <c r="I45" i="6"/>
  <c r="G531" i="5"/>
  <c r="F45" i="6"/>
  <c r="I531" i="5"/>
  <c r="H45" i="6"/>
  <c r="M45"/>
  <c r="J533" i="5"/>
  <c r="I46" i="6"/>
  <c r="G533" i="5"/>
  <c r="F46" i="6"/>
  <c r="I533" i="5"/>
  <c r="H46" i="6"/>
  <c r="M46"/>
  <c r="J535" i="5"/>
  <c r="I47" i="6"/>
  <c r="G535" i="5"/>
  <c r="F47" i="6"/>
  <c r="I535" i="5"/>
  <c r="H47" i="6"/>
  <c r="M47"/>
  <c r="J537" i="5"/>
  <c r="I50" i="6"/>
  <c r="G537" i="5"/>
  <c r="F50" i="6"/>
  <c r="I537" i="5"/>
  <c r="H50" i="6"/>
  <c r="M50"/>
  <c r="J526" i="5"/>
  <c r="I56" i="6"/>
  <c r="G526" i="5"/>
  <c r="F56" i="6"/>
  <c r="I526" i="5"/>
  <c r="H56" i="6"/>
  <c r="M56"/>
  <c r="J509" i="5"/>
  <c r="I49" i="6"/>
  <c r="G509" i="5"/>
  <c r="F49" i="6"/>
  <c r="I509" i="5"/>
  <c r="H49" i="6"/>
  <c r="M49"/>
  <c r="J517" i="5"/>
  <c r="I53" i="6"/>
  <c r="G517" i="5"/>
  <c r="F53" i="6"/>
  <c r="I517" i="5"/>
  <c r="H53" i="6"/>
  <c r="M53"/>
  <c r="J516" i="5"/>
  <c r="I33" i="6"/>
  <c r="G516" i="5"/>
  <c r="F33" i="6"/>
  <c r="I516" i="5"/>
  <c r="H33" i="6"/>
  <c r="M33"/>
  <c r="J532" i="5"/>
  <c r="I55" i="6"/>
  <c r="G532" i="5"/>
  <c r="F55" i="6"/>
  <c r="I532" i="5"/>
  <c r="H55" i="6"/>
  <c r="M55"/>
  <c r="J529" i="5"/>
  <c r="I54" i="6"/>
  <c r="G529" i="5"/>
  <c r="F54" i="6"/>
  <c r="I529" i="5"/>
  <c r="H54" i="6"/>
  <c r="M54"/>
  <c r="J485" i="5"/>
  <c r="I59" i="6"/>
  <c r="G485" i="5"/>
  <c r="F59" i="6"/>
  <c r="I485" i="5"/>
  <c r="H59" i="6"/>
  <c r="M59"/>
  <c r="J490" i="5"/>
  <c r="I32" i="6"/>
  <c r="G490" i="5"/>
  <c r="F32" i="6"/>
  <c r="I490" i="5"/>
  <c r="H32" i="6"/>
  <c r="M32"/>
  <c r="J483" i="5"/>
  <c r="I57" i="6"/>
  <c r="G483" i="5"/>
  <c r="F57" i="6"/>
  <c r="I483" i="5"/>
  <c r="H57" i="6"/>
  <c r="M57"/>
  <c r="J525" i="5"/>
  <c r="I34" i="6"/>
  <c r="G525" i="5"/>
  <c r="F34" i="6"/>
  <c r="I525" i="5"/>
  <c r="H34" i="6"/>
  <c r="M34"/>
  <c r="J501" i="5"/>
  <c r="I58" i="6"/>
  <c r="G501" i="5"/>
  <c r="F58" i="6"/>
  <c r="I501" i="5"/>
  <c r="H58" i="6"/>
  <c r="M58"/>
  <c r="Q5" i="14"/>
  <c r="K27" i="1"/>
  <c r="K61"/>
  <c r="K62"/>
  <c r="K96"/>
  <c r="K97"/>
  <c r="K131"/>
  <c r="K132"/>
  <c r="K166"/>
  <c r="K167"/>
  <c r="K201"/>
  <c r="K202"/>
  <c r="K236"/>
  <c r="K237"/>
  <c r="K271"/>
  <c r="K272"/>
  <c r="K306"/>
  <c r="K307"/>
  <c r="K341"/>
  <c r="K342"/>
  <c r="K376"/>
  <c r="K377"/>
  <c r="K411"/>
  <c r="K412"/>
  <c r="K446"/>
  <c r="K447"/>
  <c r="K481"/>
  <c r="K482"/>
  <c r="K516"/>
  <c r="K517"/>
  <c r="K551"/>
  <c r="K552"/>
  <c r="K586"/>
  <c r="K587"/>
  <c r="K621"/>
  <c r="K622"/>
  <c r="K657"/>
  <c r="K691"/>
  <c r="K692"/>
  <c r="K726"/>
  <c r="K727"/>
  <c r="K761"/>
  <c r="K762"/>
  <c r="K796"/>
  <c r="K797"/>
  <c r="K831"/>
  <c r="K832"/>
  <c r="K866"/>
  <c r="K867"/>
  <c r="K901"/>
  <c r="K902"/>
  <c r="K936"/>
  <c r="K937"/>
  <c r="K971"/>
  <c r="K972"/>
  <c r="H6" i="4"/>
  <c r="Q273" i="1"/>
  <c r="Q274"/>
  <c r="Q275"/>
  <c r="Q276"/>
  <c r="R284"/>
  <c r="D14" i="2"/>
  <c r="E14"/>
  <c r="I6" i="4"/>
  <c r="R287" i="1"/>
  <c r="P14" i="2"/>
  <c r="Q14"/>
  <c r="J6" i="4"/>
  <c r="P288" i="1"/>
  <c r="P289"/>
  <c r="P290"/>
  <c r="R291"/>
  <c r="C11" i="3"/>
  <c r="D11"/>
  <c r="K6" i="4"/>
  <c r="P291" i="1"/>
  <c r="P292"/>
  <c r="P293"/>
  <c r="P294"/>
  <c r="R295"/>
  <c r="O11" i="3"/>
  <c r="P11"/>
  <c r="L6" i="4"/>
  <c r="P295" i="1"/>
  <c r="P296"/>
  <c r="P297"/>
  <c r="P298"/>
  <c r="R299"/>
  <c r="AB11" i="3"/>
  <c r="AC11"/>
  <c r="M6" i="4"/>
  <c r="O6"/>
  <c r="H7"/>
  <c r="Q28" i="1"/>
  <c r="Q29"/>
  <c r="Q30"/>
  <c r="Q31"/>
  <c r="R39"/>
  <c r="D6" i="2"/>
  <c r="E6"/>
  <c r="I7" i="4"/>
  <c r="R42" i="1"/>
  <c r="P6" i="2"/>
  <c r="Q6"/>
  <c r="J7" i="4"/>
  <c r="P43" i="1"/>
  <c r="P44"/>
  <c r="P45"/>
  <c r="R46"/>
  <c r="C3" i="3"/>
  <c r="D3"/>
  <c r="K7" i="4"/>
  <c r="P46" i="1"/>
  <c r="P47"/>
  <c r="P48"/>
  <c r="P49"/>
  <c r="R50"/>
  <c r="O3" i="3"/>
  <c r="P3"/>
  <c r="L7" i="4"/>
  <c r="P50" i="1"/>
  <c r="P51"/>
  <c r="P52"/>
  <c r="P53"/>
  <c r="R54"/>
  <c r="AB3" i="3"/>
  <c r="AC3"/>
  <c r="M7" i="4"/>
  <c r="O7"/>
  <c r="H8"/>
  <c r="Q588" i="1"/>
  <c r="Q589"/>
  <c r="Q590"/>
  <c r="Q591"/>
  <c r="R599"/>
  <c r="D23" i="2"/>
  <c r="E23"/>
  <c r="I8" i="4"/>
  <c r="R602" i="1"/>
  <c r="P23" i="2"/>
  <c r="Q23"/>
  <c r="J8" i="4"/>
  <c r="P603" i="1"/>
  <c r="P604"/>
  <c r="P605"/>
  <c r="R606"/>
  <c r="C20" i="3"/>
  <c r="D20"/>
  <c r="K8" i="4"/>
  <c r="P606" i="1"/>
  <c r="P607"/>
  <c r="P608"/>
  <c r="P609"/>
  <c r="R610"/>
  <c r="O20" i="3"/>
  <c r="P20"/>
  <c r="L8" i="4"/>
  <c r="P610" i="1"/>
  <c r="P611"/>
  <c r="P612"/>
  <c r="P613"/>
  <c r="R614"/>
  <c r="AB20" i="3"/>
  <c r="AC20"/>
  <c r="M8" i="4"/>
  <c r="O8"/>
  <c r="H9"/>
  <c r="Q553" i="1"/>
  <c r="Q554"/>
  <c r="Q555"/>
  <c r="Q556"/>
  <c r="R564"/>
  <c r="D21" i="2"/>
  <c r="E21"/>
  <c r="I9" i="4"/>
  <c r="R567" i="1"/>
  <c r="P21" i="2"/>
  <c r="Q21"/>
  <c r="J9" i="4"/>
  <c r="P568" i="1"/>
  <c r="P569"/>
  <c r="P570"/>
  <c r="R571"/>
  <c r="C18" i="3"/>
  <c r="D18"/>
  <c r="K9" i="4"/>
  <c r="P571" i="1"/>
  <c r="P572"/>
  <c r="P573"/>
  <c r="P574"/>
  <c r="R575"/>
  <c r="O18" i="3"/>
  <c r="P18"/>
  <c r="L9" i="4"/>
  <c r="P575" i="1"/>
  <c r="P576"/>
  <c r="P577"/>
  <c r="P578"/>
  <c r="R579"/>
  <c r="AB18" i="3"/>
  <c r="AC18"/>
  <c r="M9" i="4"/>
  <c r="O9"/>
  <c r="H10"/>
  <c r="Q413" i="1"/>
  <c r="Q414"/>
  <c r="Q415"/>
  <c r="Q416"/>
  <c r="R424"/>
  <c r="D26" i="2"/>
  <c r="E26"/>
  <c r="I10" i="4"/>
  <c r="R427" i="1"/>
  <c r="P26" i="2"/>
  <c r="Q26"/>
  <c r="J10" i="4"/>
  <c r="P428" i="1"/>
  <c r="P429"/>
  <c r="P430"/>
  <c r="R431"/>
  <c r="C23" i="3"/>
  <c r="D23"/>
  <c r="K10" i="4"/>
  <c r="P431" i="1"/>
  <c r="P432"/>
  <c r="P433"/>
  <c r="P434"/>
  <c r="R435"/>
  <c r="O23" i="3"/>
  <c r="P23"/>
  <c r="L10" i="4"/>
  <c r="P435" i="1"/>
  <c r="P436"/>
  <c r="P437"/>
  <c r="P438"/>
  <c r="R439"/>
  <c r="AB23" i="3"/>
  <c r="AC23"/>
  <c r="M10" i="4"/>
  <c r="O10"/>
  <c r="H12"/>
  <c r="Q903" i="1"/>
  <c r="Q904"/>
  <c r="Q905"/>
  <c r="Q906"/>
  <c r="R914"/>
  <c r="D27" i="2"/>
  <c r="E27"/>
  <c r="I12" i="4"/>
  <c r="R917" i="1"/>
  <c r="P27" i="2"/>
  <c r="Q27"/>
  <c r="J12" i="4"/>
  <c r="P918" i="1"/>
  <c r="P919"/>
  <c r="P920"/>
  <c r="R921"/>
  <c r="C24" i="3"/>
  <c r="D24"/>
  <c r="K12" i="4"/>
  <c r="P921" i="1"/>
  <c r="P922"/>
  <c r="P923"/>
  <c r="P924"/>
  <c r="R925"/>
  <c r="O24" i="3"/>
  <c r="P24"/>
  <c r="L12" i="4"/>
  <c r="P925" i="1"/>
  <c r="P926"/>
  <c r="P927"/>
  <c r="P928"/>
  <c r="R929"/>
  <c r="AB24" i="3"/>
  <c r="AC24"/>
  <c r="M12" i="4"/>
  <c r="O12"/>
  <c r="H13"/>
  <c r="Q728" i="1"/>
  <c r="Q729"/>
  <c r="Q730"/>
  <c r="Q731"/>
  <c r="R739"/>
  <c r="D12" i="2"/>
  <c r="E12"/>
  <c r="I13" i="4"/>
  <c r="R742" i="1"/>
  <c r="P12" i="2"/>
  <c r="Q12"/>
  <c r="J13" i="4"/>
  <c r="P743" i="1"/>
  <c r="P744"/>
  <c r="P745"/>
  <c r="R746"/>
  <c r="C9" i="3"/>
  <c r="D9"/>
  <c r="K13" i="4"/>
  <c r="P746" i="1"/>
  <c r="P747"/>
  <c r="P748"/>
  <c r="P749"/>
  <c r="R750"/>
  <c r="O9" i="3"/>
  <c r="P9"/>
  <c r="L13" i="4"/>
  <c r="P750" i="1"/>
  <c r="P751"/>
  <c r="P752"/>
  <c r="P753"/>
  <c r="R754"/>
  <c r="AB9" i="3"/>
  <c r="AC9"/>
  <c r="M13" i="4"/>
  <c r="O13"/>
  <c r="H15"/>
  <c r="Q203" i="1"/>
  <c r="Q204"/>
  <c r="Q205"/>
  <c r="Q206"/>
  <c r="R214"/>
  <c r="D8" i="2"/>
  <c r="E8"/>
  <c r="I15" i="4"/>
  <c r="R217" i="1"/>
  <c r="P8" i="2"/>
  <c r="Q8"/>
  <c r="J15" i="4"/>
  <c r="P218" i="1"/>
  <c r="P219"/>
  <c r="P220"/>
  <c r="R221"/>
  <c r="C5" i="3"/>
  <c r="D5"/>
  <c r="K15" i="4"/>
  <c r="P221" i="1"/>
  <c r="P222"/>
  <c r="P223"/>
  <c r="P224"/>
  <c r="R225"/>
  <c r="O5" i="3"/>
  <c r="P5"/>
  <c r="L15" i="4"/>
  <c r="P225" i="1"/>
  <c r="P226"/>
  <c r="P227"/>
  <c r="P228"/>
  <c r="R229"/>
  <c r="AB5" i="3"/>
  <c r="AC5"/>
  <c r="M15" i="4"/>
  <c r="O15"/>
  <c r="H20"/>
  <c r="Q343" i="1"/>
  <c r="Q344"/>
  <c r="Q345"/>
  <c r="Q346"/>
  <c r="R354"/>
  <c r="D11" i="2"/>
  <c r="E11"/>
  <c r="I20" i="4"/>
  <c r="R357" i="1"/>
  <c r="P11" i="2"/>
  <c r="Q11"/>
  <c r="J20" i="4"/>
  <c r="P358" i="1"/>
  <c r="P359"/>
  <c r="P360"/>
  <c r="R361"/>
  <c r="C8" i="3"/>
  <c r="D8"/>
  <c r="K20" i="4"/>
  <c r="P361" i="1"/>
  <c r="P362"/>
  <c r="P363"/>
  <c r="P364"/>
  <c r="R365"/>
  <c r="O8" i="3"/>
  <c r="P8"/>
  <c r="L20" i="4"/>
  <c r="P365" i="1"/>
  <c r="P366"/>
  <c r="P367"/>
  <c r="P368"/>
  <c r="R369"/>
  <c r="AB8" i="3"/>
  <c r="AC8"/>
  <c r="M20" i="4"/>
  <c r="O20"/>
  <c r="H11"/>
  <c r="Q98" i="1"/>
  <c r="Q99"/>
  <c r="Q100"/>
  <c r="Q101"/>
  <c r="R109"/>
  <c r="D17" i="2"/>
  <c r="E17"/>
  <c r="I11" i="4"/>
  <c r="R112" i="1"/>
  <c r="P17" i="2"/>
  <c r="Q17"/>
  <c r="J11" i="4"/>
  <c r="P113" i="1"/>
  <c r="P114"/>
  <c r="P115"/>
  <c r="R116"/>
  <c r="C14" i="3"/>
  <c r="D14"/>
  <c r="K11" i="4"/>
  <c r="P116" i="1"/>
  <c r="P117"/>
  <c r="P118"/>
  <c r="P119"/>
  <c r="R120"/>
  <c r="O14" i="3"/>
  <c r="P14"/>
  <c r="L11" i="4"/>
  <c r="P120" i="1"/>
  <c r="P121"/>
  <c r="P122"/>
  <c r="P123"/>
  <c r="R124"/>
  <c r="AB14" i="3"/>
  <c r="AC14"/>
  <c r="M11" i="4"/>
  <c r="O11"/>
  <c r="H17"/>
  <c r="Q448" i="1"/>
  <c r="Q449"/>
  <c r="Q450"/>
  <c r="Q451"/>
  <c r="R459"/>
  <c r="D28" i="2"/>
  <c r="E28"/>
  <c r="I17" i="4"/>
  <c r="R462" i="1"/>
  <c r="P28" i="2"/>
  <c r="Q28"/>
  <c r="J17" i="4"/>
  <c r="P463" i="1"/>
  <c r="P464"/>
  <c r="P465"/>
  <c r="R466"/>
  <c r="C25" i="3"/>
  <c r="D25"/>
  <c r="K17" i="4"/>
  <c r="P466" i="1"/>
  <c r="P467"/>
  <c r="P468"/>
  <c r="P469"/>
  <c r="R470"/>
  <c r="O25" i="3"/>
  <c r="P25"/>
  <c r="L17" i="4"/>
  <c r="O17"/>
  <c r="H16"/>
  <c r="Q378" i="1"/>
  <c r="Q379"/>
  <c r="Q380"/>
  <c r="Q381"/>
  <c r="R389"/>
  <c r="D16" i="2"/>
  <c r="E16"/>
  <c r="I16" i="4"/>
  <c r="R392" i="1"/>
  <c r="P16" i="2"/>
  <c r="Q16"/>
  <c r="J16" i="4"/>
  <c r="P393" i="1"/>
  <c r="P394"/>
  <c r="P395"/>
  <c r="R396"/>
  <c r="C13" i="3"/>
  <c r="D13"/>
  <c r="K16" i="4"/>
  <c r="P396" i="1"/>
  <c r="P397"/>
  <c r="P398"/>
  <c r="P399"/>
  <c r="R400"/>
  <c r="O13" i="3"/>
  <c r="P13"/>
  <c r="L16" i="4"/>
  <c r="P400" i="1"/>
  <c r="P401"/>
  <c r="P402"/>
  <c r="P403"/>
  <c r="R404"/>
  <c r="AB13" i="3"/>
  <c r="AC13"/>
  <c r="M16" i="4"/>
  <c r="O16"/>
  <c r="H14"/>
  <c r="Q693" i="1"/>
  <c r="Q694"/>
  <c r="Q695"/>
  <c r="Q696"/>
  <c r="R704"/>
  <c r="D7" i="2"/>
  <c r="E7"/>
  <c r="I14" i="4"/>
  <c r="R707" i="1"/>
  <c r="P7" i="2"/>
  <c r="Q7"/>
  <c r="J14" i="4"/>
  <c r="P708" i="1"/>
  <c r="P709"/>
  <c r="P710"/>
  <c r="R711"/>
  <c r="C4" i="3"/>
  <c r="D4"/>
  <c r="K14" i="4"/>
  <c r="P711" i="1"/>
  <c r="P712"/>
  <c r="P713"/>
  <c r="P714"/>
  <c r="R715"/>
  <c r="O4" i="3"/>
  <c r="P4"/>
  <c r="L14" i="4"/>
  <c r="P715" i="1"/>
  <c r="P716"/>
  <c r="P717"/>
  <c r="P718"/>
  <c r="R719"/>
  <c r="AB4" i="3"/>
  <c r="AC4"/>
  <c r="M14" i="4"/>
  <c r="O14"/>
  <c r="H19"/>
  <c r="Q833" i="1"/>
  <c r="Q834"/>
  <c r="Q835"/>
  <c r="Q836"/>
  <c r="R844"/>
  <c r="D31" i="2"/>
  <c r="E31"/>
  <c r="I19" i="4"/>
  <c r="R847" i="1"/>
  <c r="P31" i="2"/>
  <c r="Q31"/>
  <c r="J19" i="4"/>
  <c r="P848" i="1"/>
  <c r="P849"/>
  <c r="P850"/>
  <c r="R851"/>
  <c r="C28" i="3"/>
  <c r="D28"/>
  <c r="K19" i="4"/>
  <c r="P851" i="1"/>
  <c r="P852"/>
  <c r="P853"/>
  <c r="P854"/>
  <c r="R855"/>
  <c r="O28" i="3"/>
  <c r="P28"/>
  <c r="L19" i="4"/>
  <c r="P855" i="1"/>
  <c r="P856"/>
  <c r="P857"/>
  <c r="P858"/>
  <c r="R859"/>
  <c r="AB28" i="3"/>
  <c r="AC28"/>
  <c r="M19" i="4"/>
  <c r="O19"/>
  <c r="H18"/>
  <c r="Q798" i="1"/>
  <c r="Q799"/>
  <c r="Q800"/>
  <c r="Q801"/>
  <c r="R809"/>
  <c r="D18" i="2"/>
  <c r="E18"/>
  <c r="I18" i="4"/>
  <c r="R812" i="1"/>
  <c r="P18" i="2"/>
  <c r="Q18"/>
  <c r="J18" i="4"/>
  <c r="P813" i="1"/>
  <c r="P814"/>
  <c r="P815"/>
  <c r="R816"/>
  <c r="C15" i="3"/>
  <c r="D15"/>
  <c r="K18" i="4"/>
  <c r="P816" i="1"/>
  <c r="P817"/>
  <c r="P818"/>
  <c r="P819"/>
  <c r="R820"/>
  <c r="O15" i="3"/>
  <c r="P15"/>
  <c r="L18" i="4"/>
  <c r="O18"/>
  <c r="H21"/>
  <c r="Q518" i="1"/>
  <c r="Q519"/>
  <c r="Q520"/>
  <c r="Q521"/>
  <c r="R529"/>
  <c r="D32" i="2"/>
  <c r="E32"/>
  <c r="I21" i="4"/>
  <c r="R532" i="1"/>
  <c r="P32" i="2"/>
  <c r="Q32"/>
  <c r="J21" i="4"/>
  <c r="P533" i="1"/>
  <c r="P534"/>
  <c r="P535"/>
  <c r="R536"/>
  <c r="C29" i="3"/>
  <c r="D29"/>
  <c r="K21" i="4"/>
  <c r="P536" i="1"/>
  <c r="P537"/>
  <c r="P538"/>
  <c r="P539"/>
  <c r="R540"/>
  <c r="O29" i="3"/>
  <c r="P29"/>
  <c r="L21" i="4"/>
  <c r="P540" i="1"/>
  <c r="P541"/>
  <c r="P542"/>
  <c r="P543"/>
  <c r="R544"/>
  <c r="AB29" i="3"/>
  <c r="AC29"/>
  <c r="M21" i="4"/>
  <c r="O21"/>
  <c r="H22"/>
  <c r="Q658" i="1"/>
  <c r="Q659"/>
  <c r="Q660"/>
  <c r="Q661"/>
  <c r="R669"/>
  <c r="D10" i="2"/>
  <c r="E10"/>
  <c r="I22" i="4"/>
  <c r="R672" i="1"/>
  <c r="P10" i="2"/>
  <c r="Q10"/>
  <c r="J22" i="4"/>
  <c r="P673" i="1"/>
  <c r="P674"/>
  <c r="P675"/>
  <c r="R676"/>
  <c r="C7" i="3"/>
  <c r="D7"/>
  <c r="K22" i="4"/>
  <c r="P676" i="1"/>
  <c r="P677"/>
  <c r="P678"/>
  <c r="P679"/>
  <c r="R680"/>
  <c r="O7" i="3"/>
  <c r="P7"/>
  <c r="L22" i="4"/>
  <c r="P680" i="1"/>
  <c r="P681"/>
  <c r="P682"/>
  <c r="P683"/>
  <c r="R684"/>
  <c r="AB7" i="3"/>
  <c r="AC7"/>
  <c r="M22" i="4"/>
  <c r="O22"/>
  <c r="H23"/>
  <c r="Q973" i="1"/>
  <c r="Q974"/>
  <c r="Q975"/>
  <c r="Q976"/>
  <c r="R984"/>
  <c r="D5" i="2"/>
  <c r="E5"/>
  <c r="I23" i="4"/>
  <c r="R987" i="1"/>
  <c r="P5" i="2"/>
  <c r="Q5"/>
  <c r="J23" i="4"/>
  <c r="P988" i="1"/>
  <c r="P989"/>
  <c r="P990"/>
  <c r="R991"/>
  <c r="C2" i="3"/>
  <c r="D2"/>
  <c r="K23" i="4"/>
  <c r="P991" i="1"/>
  <c r="P992"/>
  <c r="P993"/>
  <c r="P994"/>
  <c r="R995"/>
  <c r="O2" i="3"/>
  <c r="P2"/>
  <c r="L23" i="4"/>
  <c r="P995" i="1"/>
  <c r="P996"/>
  <c r="P997"/>
  <c r="P998"/>
  <c r="R999"/>
  <c r="AB2" i="3"/>
  <c r="AC2"/>
  <c r="M23" i="4"/>
  <c r="O23"/>
  <c r="H24"/>
  <c r="Q168" i="1"/>
  <c r="Q169"/>
  <c r="Q170"/>
  <c r="Q171"/>
  <c r="R179"/>
  <c r="D22" i="2"/>
  <c r="E22"/>
  <c r="I24" i="4"/>
  <c r="R182" i="1"/>
  <c r="P22" i="2"/>
  <c r="Q22"/>
  <c r="J24" i="4"/>
  <c r="P183" i="1"/>
  <c r="P184"/>
  <c r="P185"/>
  <c r="R186"/>
  <c r="C19" i="3"/>
  <c r="D19"/>
  <c r="K24" i="4"/>
  <c r="P186" i="1"/>
  <c r="P187"/>
  <c r="P188"/>
  <c r="P189"/>
  <c r="R190"/>
  <c r="O19" i="3"/>
  <c r="P19"/>
  <c r="L24" i="4"/>
  <c r="P190" i="1"/>
  <c r="P191"/>
  <c r="P192"/>
  <c r="P193"/>
  <c r="R194"/>
  <c r="AB19" i="3"/>
  <c r="AC19"/>
  <c r="M24" i="4"/>
  <c r="O24"/>
  <c r="H27"/>
  <c r="Q763" i="1"/>
  <c r="Q764"/>
  <c r="Q765"/>
  <c r="Q766"/>
  <c r="R774"/>
  <c r="D13" i="2"/>
  <c r="E13"/>
  <c r="I27" i="4"/>
  <c r="R777" i="1"/>
  <c r="P13" i="2"/>
  <c r="Q13"/>
  <c r="J27" i="4"/>
  <c r="P778" i="1"/>
  <c r="P779"/>
  <c r="P780"/>
  <c r="R781"/>
  <c r="C10" i="3"/>
  <c r="D10"/>
  <c r="K27" i="4"/>
  <c r="P781" i="1"/>
  <c r="P782"/>
  <c r="P783"/>
  <c r="P784"/>
  <c r="R785"/>
  <c r="O10" i="3"/>
  <c r="P10"/>
  <c r="L27" i="4"/>
  <c r="P785" i="1"/>
  <c r="P786"/>
  <c r="P787"/>
  <c r="P788"/>
  <c r="R789"/>
  <c r="AB10" i="3"/>
  <c r="AC10"/>
  <c r="M27" i="4"/>
  <c r="O27"/>
  <c r="H26"/>
  <c r="Q238" i="1"/>
  <c r="Q239"/>
  <c r="Q240"/>
  <c r="Q241"/>
  <c r="R249"/>
  <c r="D9" i="2"/>
  <c r="E9"/>
  <c r="I26" i="4"/>
  <c r="R252" i="1"/>
  <c r="P9" i="2"/>
  <c r="Q9"/>
  <c r="J26" i="4"/>
  <c r="P253" i="1"/>
  <c r="P254"/>
  <c r="P255"/>
  <c r="R256"/>
  <c r="C6" i="3"/>
  <c r="D6"/>
  <c r="K26" i="4"/>
  <c r="P256" i="1"/>
  <c r="P257"/>
  <c r="P258"/>
  <c r="P259"/>
  <c r="R260"/>
  <c r="O6" i="3"/>
  <c r="P6"/>
  <c r="L26" i="4"/>
  <c r="P260" i="1"/>
  <c r="P261"/>
  <c r="P262"/>
  <c r="P263"/>
  <c r="R264"/>
  <c r="AB6" i="3"/>
  <c r="AC6"/>
  <c r="M26" i="4"/>
  <c r="O26"/>
  <c r="H25"/>
  <c r="Q623" i="1"/>
  <c r="Q624"/>
  <c r="Q625"/>
  <c r="Q626"/>
  <c r="R634"/>
  <c r="D24" i="2"/>
  <c r="E24"/>
  <c r="I25" i="4"/>
  <c r="R637" i="1"/>
  <c r="P24" i="2"/>
  <c r="Q24"/>
  <c r="J25" i="4"/>
  <c r="P638" i="1"/>
  <c r="P639"/>
  <c r="P640"/>
  <c r="R641"/>
  <c r="C21" i="3"/>
  <c r="D21"/>
  <c r="K25" i="4"/>
  <c r="P641" i="1"/>
  <c r="P642"/>
  <c r="P643"/>
  <c r="P644"/>
  <c r="R645"/>
  <c r="O21" i="3"/>
  <c r="P21"/>
  <c r="L25" i="4"/>
  <c r="P645" i="1"/>
  <c r="P646"/>
  <c r="P647"/>
  <c r="P648"/>
  <c r="R649"/>
  <c r="AB21" i="3"/>
  <c r="AC21"/>
  <c r="M25" i="4"/>
  <c r="O25"/>
  <c r="H29"/>
  <c r="Q938" i="1"/>
  <c r="Q939"/>
  <c r="Q940"/>
  <c r="Q941"/>
  <c r="R949"/>
  <c r="D20" i="2"/>
  <c r="E20"/>
  <c r="I29" i="4"/>
  <c r="R952" i="1"/>
  <c r="P20" i="2"/>
  <c r="Q20"/>
  <c r="J29" i="4"/>
  <c r="P953" i="1"/>
  <c r="P954"/>
  <c r="P955"/>
  <c r="R956"/>
  <c r="C17" i="3"/>
  <c r="D17"/>
  <c r="K29" i="4"/>
  <c r="P956" i="1"/>
  <c r="P957"/>
  <c r="P958"/>
  <c r="P959"/>
  <c r="R960"/>
  <c r="O17" i="3"/>
  <c r="P17"/>
  <c r="L29" i="4"/>
  <c r="P960" i="1"/>
  <c r="P961"/>
  <c r="P962"/>
  <c r="P963"/>
  <c r="R964"/>
  <c r="AB17" i="3"/>
  <c r="AC17"/>
  <c r="M29" i="4"/>
  <c r="O29"/>
  <c r="H28"/>
  <c r="Q308" i="1"/>
  <c r="Q309"/>
  <c r="Q310"/>
  <c r="Q311"/>
  <c r="R319"/>
  <c r="D25" i="2"/>
  <c r="E25"/>
  <c r="I28" i="4"/>
  <c r="R322" i="1"/>
  <c r="P25" i="2"/>
  <c r="Q25"/>
  <c r="J28" i="4"/>
  <c r="P323" i="1"/>
  <c r="P324"/>
  <c r="P325"/>
  <c r="R326"/>
  <c r="C22" i="3"/>
  <c r="D22"/>
  <c r="K28" i="4"/>
  <c r="P326" i="1"/>
  <c r="P327"/>
  <c r="P328"/>
  <c r="P329"/>
  <c r="R330"/>
  <c r="O22" i="3"/>
  <c r="P22"/>
  <c r="L28" i="4"/>
  <c r="P330" i="1"/>
  <c r="P331"/>
  <c r="P332"/>
  <c r="P333"/>
  <c r="R334"/>
  <c r="AB22" i="3"/>
  <c r="AC22"/>
  <c r="M28" i="4"/>
  <c r="O28"/>
  <c r="H30"/>
  <c r="Q483" i="1"/>
  <c r="Q484"/>
  <c r="Q485"/>
  <c r="Q486"/>
  <c r="R494"/>
  <c r="D29" i="2"/>
  <c r="E29"/>
  <c r="I30" i="4"/>
  <c r="R497" i="1"/>
  <c r="P29" i="2"/>
  <c r="Q29"/>
  <c r="J30" i="4"/>
  <c r="P498" i="1"/>
  <c r="P499"/>
  <c r="P500"/>
  <c r="R501"/>
  <c r="C26" i="3"/>
  <c r="D26"/>
  <c r="K30" i="4"/>
  <c r="P501" i="1"/>
  <c r="P502"/>
  <c r="P503"/>
  <c r="P504"/>
  <c r="R505"/>
  <c r="O26" i="3"/>
  <c r="P26"/>
  <c r="L30" i="4"/>
  <c r="P505" i="1"/>
  <c r="P506"/>
  <c r="P507"/>
  <c r="P508"/>
  <c r="R509"/>
  <c r="AB26" i="3"/>
  <c r="AC26"/>
  <c r="M30" i="4"/>
  <c r="O30"/>
  <c r="H31"/>
  <c r="Q133" i="1"/>
  <c r="Q134"/>
  <c r="Q135"/>
  <c r="Q136"/>
  <c r="R144"/>
  <c r="D19" i="2"/>
  <c r="E19"/>
  <c r="I31" i="4"/>
  <c r="R147" i="1"/>
  <c r="P19" i="2"/>
  <c r="Q19"/>
  <c r="J31" i="4"/>
  <c r="P148" i="1"/>
  <c r="P149"/>
  <c r="P150"/>
  <c r="R151"/>
  <c r="C16" i="3"/>
  <c r="D16"/>
  <c r="K31" i="4"/>
  <c r="P151" i="1"/>
  <c r="P152"/>
  <c r="P153"/>
  <c r="P154"/>
  <c r="R155"/>
  <c r="O16" i="3"/>
  <c r="P16"/>
  <c r="L31" i="4"/>
  <c r="P155" i="1"/>
  <c r="P156"/>
  <c r="P157"/>
  <c r="P158"/>
  <c r="R159"/>
  <c r="AB16" i="3"/>
  <c r="AC16"/>
  <c r="M31" i="4"/>
  <c r="O31"/>
  <c r="H32"/>
  <c r="Q63" i="1"/>
  <c r="Q64"/>
  <c r="Q65"/>
  <c r="Q66"/>
  <c r="R74"/>
  <c r="D15" i="2"/>
  <c r="E15"/>
  <c r="I32" i="4"/>
  <c r="R77" i="1"/>
  <c r="P15" i="2"/>
  <c r="Q15"/>
  <c r="J32" i="4"/>
  <c r="P78" i="1"/>
  <c r="P79"/>
  <c r="P80"/>
  <c r="R81"/>
  <c r="C12" i="3"/>
  <c r="D12"/>
  <c r="K32" i="4"/>
  <c r="P81" i="1"/>
  <c r="P82"/>
  <c r="P83"/>
  <c r="P84"/>
  <c r="R85"/>
  <c r="O12" i="3"/>
  <c r="P12"/>
  <c r="L32" i="4"/>
  <c r="P85" i="1"/>
  <c r="P86"/>
  <c r="P87"/>
  <c r="P88"/>
  <c r="R89"/>
  <c r="AB12" i="3"/>
  <c r="AC12"/>
  <c r="M32" i="4"/>
  <c r="O32"/>
  <c r="H5"/>
  <c r="Q868" i="1"/>
  <c r="Q869"/>
  <c r="Q870"/>
  <c r="Q871"/>
  <c r="R879"/>
  <c r="D30" i="2"/>
  <c r="E30"/>
  <c r="I5" i="4"/>
  <c r="R882" i="1"/>
  <c r="P30" i="2"/>
  <c r="Q30"/>
  <c r="J5" i="4"/>
  <c r="P883" i="1"/>
  <c r="P884"/>
  <c r="P885"/>
  <c r="R886"/>
  <c r="C27" i="3"/>
  <c r="D27"/>
  <c r="K5" i="4"/>
  <c r="P886" i="1"/>
  <c r="P887"/>
  <c r="P888"/>
  <c r="P889"/>
  <c r="R890"/>
  <c r="O27" i="3"/>
  <c r="P27"/>
  <c r="L5" i="4"/>
  <c r="P890" i="1"/>
  <c r="P891"/>
  <c r="P892"/>
  <c r="P893"/>
  <c r="R894"/>
  <c r="AB27" i="3"/>
  <c r="AC27"/>
  <c r="M5" i="4"/>
  <c r="O5"/>
  <c r="N2"/>
  <c r="R998" i="1"/>
  <c r="R997"/>
  <c r="R996"/>
  <c r="R994"/>
  <c r="R993"/>
  <c r="R992"/>
  <c r="U971"/>
  <c r="R985"/>
  <c r="S973"/>
  <c r="U972"/>
  <c r="S972"/>
  <c r="S971"/>
  <c r="R963"/>
  <c r="R962"/>
  <c r="R961"/>
  <c r="R959"/>
  <c r="R958"/>
  <c r="R957"/>
  <c r="U936"/>
  <c r="R950"/>
  <c r="S938"/>
  <c r="U937"/>
  <c r="S937"/>
  <c r="S936"/>
  <c r="R928"/>
  <c r="R927"/>
  <c r="R926"/>
  <c r="R924"/>
  <c r="R923"/>
  <c r="R922"/>
  <c r="U901"/>
  <c r="R915"/>
  <c r="S903"/>
  <c r="U902"/>
  <c r="S902"/>
  <c r="S901"/>
  <c r="R893"/>
  <c r="R892"/>
  <c r="R891"/>
  <c r="R889"/>
  <c r="R888"/>
  <c r="R887"/>
  <c r="U866"/>
  <c r="R880"/>
  <c r="S868"/>
  <c r="U867"/>
  <c r="S867"/>
  <c r="S866"/>
  <c r="R858"/>
  <c r="R857"/>
  <c r="R856"/>
  <c r="R854"/>
  <c r="R853"/>
  <c r="R852"/>
  <c r="U831"/>
  <c r="R845"/>
  <c r="S833"/>
  <c r="U832"/>
  <c r="S832"/>
  <c r="S831"/>
  <c r="R823"/>
  <c r="R822"/>
  <c r="R821"/>
  <c r="R819"/>
  <c r="R818"/>
  <c r="R817"/>
  <c r="U796"/>
  <c r="R810"/>
  <c r="S798"/>
  <c r="U797"/>
  <c r="S797"/>
  <c r="S796"/>
  <c r="R788"/>
  <c r="R787"/>
  <c r="R786"/>
  <c r="R784"/>
  <c r="R783"/>
  <c r="R782"/>
  <c r="U761"/>
  <c r="R775"/>
  <c r="S763"/>
  <c r="U762"/>
  <c r="S762"/>
  <c r="S761"/>
  <c r="R753"/>
  <c r="R752"/>
  <c r="R751"/>
  <c r="R749"/>
  <c r="R748"/>
  <c r="R747"/>
  <c r="U726"/>
  <c r="R740"/>
  <c r="S728"/>
  <c r="U727"/>
  <c r="S727"/>
  <c r="S726"/>
  <c r="R718"/>
  <c r="R717"/>
  <c r="R716"/>
  <c r="R714"/>
  <c r="R713"/>
  <c r="R712"/>
  <c r="U691"/>
  <c r="R705"/>
  <c r="S693"/>
  <c r="U692"/>
  <c r="S692"/>
  <c r="S691"/>
  <c r="R683"/>
  <c r="R682"/>
  <c r="R681"/>
  <c r="R679"/>
  <c r="R678"/>
  <c r="R677"/>
  <c r="U656"/>
  <c r="R670"/>
  <c r="S658"/>
  <c r="U657"/>
  <c r="S657"/>
  <c r="S656"/>
  <c r="R648"/>
  <c r="R647"/>
  <c r="R646"/>
  <c r="R644"/>
  <c r="R643"/>
  <c r="R642"/>
  <c r="U621"/>
  <c r="R635"/>
  <c r="S623"/>
  <c r="U622"/>
  <c r="S622"/>
  <c r="S621"/>
  <c r="R613"/>
  <c r="R612"/>
  <c r="R611"/>
  <c r="R609"/>
  <c r="R608"/>
  <c r="R607"/>
  <c r="U586"/>
  <c r="R600"/>
  <c r="S588"/>
  <c r="U587"/>
  <c r="S587"/>
  <c r="S586"/>
  <c r="R578"/>
  <c r="R577"/>
  <c r="R576"/>
  <c r="R574"/>
  <c r="R573"/>
  <c r="R572"/>
  <c r="U551"/>
  <c r="R565"/>
  <c r="S553"/>
  <c r="U552"/>
  <c r="S552"/>
  <c r="S551"/>
  <c r="R543"/>
  <c r="R542"/>
  <c r="R541"/>
  <c r="R539"/>
  <c r="R538"/>
  <c r="R537"/>
  <c r="U516"/>
  <c r="R530"/>
  <c r="S518"/>
  <c r="U517"/>
  <c r="S517"/>
  <c r="S516"/>
  <c r="R508"/>
  <c r="R507"/>
  <c r="R506"/>
  <c r="R504"/>
  <c r="R503"/>
  <c r="R502"/>
  <c r="U481"/>
  <c r="R495"/>
  <c r="S483"/>
  <c r="U482"/>
  <c r="S482"/>
  <c r="S481"/>
  <c r="R473"/>
  <c r="R472"/>
  <c r="R471"/>
  <c r="R469"/>
  <c r="R468"/>
  <c r="R467"/>
  <c r="U446"/>
  <c r="R460"/>
  <c r="S448"/>
  <c r="U447"/>
  <c r="S447"/>
  <c r="S446"/>
  <c r="R438"/>
  <c r="R437"/>
  <c r="R436"/>
  <c r="R434"/>
  <c r="R433"/>
  <c r="R432"/>
  <c r="U411"/>
  <c r="R425"/>
  <c r="S413"/>
  <c r="U412"/>
  <c r="S412"/>
  <c r="S411"/>
  <c r="R403"/>
  <c r="R402"/>
  <c r="R401"/>
  <c r="R399"/>
  <c r="R398"/>
  <c r="R397"/>
  <c r="U376"/>
  <c r="R390"/>
  <c r="S378"/>
  <c r="U377"/>
  <c r="S377"/>
  <c r="S376"/>
  <c r="R368"/>
  <c r="R367"/>
  <c r="R366"/>
  <c r="R364"/>
  <c r="R363"/>
  <c r="R362"/>
  <c r="U341"/>
  <c r="R355"/>
  <c r="S343"/>
  <c r="U342"/>
  <c r="S342"/>
  <c r="S341"/>
  <c r="R333"/>
  <c r="R332"/>
  <c r="R331"/>
  <c r="R329"/>
  <c r="R328"/>
  <c r="R327"/>
  <c r="U306"/>
  <c r="R320"/>
  <c r="S308"/>
  <c r="U307"/>
  <c r="S307"/>
  <c r="S306"/>
  <c r="R298"/>
  <c r="R297"/>
  <c r="R296"/>
  <c r="R294"/>
  <c r="R293"/>
  <c r="R292"/>
  <c r="U271"/>
  <c r="R285"/>
  <c r="S273"/>
  <c r="U272"/>
  <c r="S272"/>
  <c r="S271"/>
  <c r="R263"/>
  <c r="R262"/>
  <c r="R261"/>
  <c r="R259"/>
  <c r="R258"/>
  <c r="R257"/>
  <c r="U236"/>
  <c r="R250"/>
  <c r="S238"/>
  <c r="U237"/>
  <c r="S237"/>
  <c r="S236"/>
  <c r="R228"/>
  <c r="R227"/>
  <c r="R226"/>
  <c r="R224"/>
  <c r="R223"/>
  <c r="R222"/>
  <c r="U201"/>
  <c r="R215"/>
  <c r="S203"/>
  <c r="U202"/>
  <c r="S202"/>
  <c r="S201"/>
  <c r="R193"/>
  <c r="R192"/>
  <c r="R191"/>
  <c r="R189"/>
  <c r="R188"/>
  <c r="R187"/>
  <c r="U166"/>
  <c r="R180"/>
  <c r="S168"/>
  <c r="U167"/>
  <c r="S167"/>
  <c r="S166"/>
  <c r="R158"/>
  <c r="R157"/>
  <c r="R156"/>
  <c r="R154"/>
  <c r="R153"/>
  <c r="R152"/>
  <c r="U131"/>
  <c r="R145"/>
  <c r="S133"/>
  <c r="U132"/>
  <c r="S132"/>
  <c r="S131"/>
  <c r="R123"/>
  <c r="R122"/>
  <c r="R121"/>
  <c r="R119"/>
  <c r="R118"/>
  <c r="R117"/>
  <c r="U96"/>
  <c r="R110"/>
  <c r="S98"/>
  <c r="U97"/>
  <c r="S97"/>
  <c r="S96"/>
  <c r="R88"/>
  <c r="R87"/>
  <c r="R86"/>
  <c r="R84"/>
  <c r="R83"/>
  <c r="R82"/>
  <c r="U61"/>
  <c r="R75"/>
  <c r="S63"/>
  <c r="U62"/>
  <c r="S62"/>
  <c r="S61"/>
  <c r="G35" i="14"/>
  <c r="Q6"/>
  <c r="Q23"/>
  <c r="Q22"/>
  <c r="Q20"/>
  <c r="Q19"/>
  <c r="Q17"/>
  <c r="Q16"/>
  <c r="G32"/>
  <c r="S28" i="1"/>
  <c r="G21" i="14"/>
  <c r="Q12"/>
  <c r="Q11"/>
  <c r="G18"/>
  <c r="G15"/>
  <c r="F11"/>
  <c r="F5"/>
  <c r="M41" i="4"/>
  <c r="L41"/>
  <c r="K41"/>
  <c r="J41"/>
  <c r="I41"/>
  <c r="H41"/>
  <c r="M40"/>
  <c r="L40"/>
  <c r="K40"/>
  <c r="J40"/>
  <c r="I40"/>
  <c r="H40"/>
  <c r="B5"/>
  <c r="C5"/>
  <c r="AF27" i="3"/>
  <c r="AF12"/>
  <c r="D5" i="4"/>
  <c r="E5"/>
  <c r="O38"/>
  <c r="P5"/>
  <c r="O37"/>
  <c r="Q5"/>
  <c r="B6"/>
  <c r="C6"/>
  <c r="AF11" i="3"/>
  <c r="AF7"/>
  <c r="D6" i="4"/>
  <c r="E6"/>
  <c r="P6"/>
  <c r="Q6"/>
  <c r="B7"/>
  <c r="C7"/>
  <c r="AF3" i="3"/>
  <c r="D7" i="4"/>
  <c r="E7"/>
  <c r="P7"/>
  <c r="Q7"/>
  <c r="B8"/>
  <c r="C8"/>
  <c r="AF20" i="3"/>
  <c r="AF16"/>
  <c r="AF5"/>
  <c r="D8" i="4"/>
  <c r="E8"/>
  <c r="P8"/>
  <c r="Q8"/>
  <c r="B9"/>
  <c r="C9"/>
  <c r="AF18" i="3"/>
  <c r="D9" i="4"/>
  <c r="E9"/>
  <c r="P9"/>
  <c r="Q9"/>
  <c r="B10"/>
  <c r="C10"/>
  <c r="AF23" i="3"/>
  <c r="AF13"/>
  <c r="D10" i="4"/>
  <c r="E10"/>
  <c r="P10"/>
  <c r="Q10"/>
  <c r="B12"/>
  <c r="C12"/>
  <c r="AF24" i="3"/>
  <c r="D12" i="4"/>
  <c r="E12"/>
  <c r="P12"/>
  <c r="Q12"/>
  <c r="B13"/>
  <c r="C13"/>
  <c r="AF9" i="3"/>
  <c r="D13" i="4"/>
  <c r="E13"/>
  <c r="P13"/>
  <c r="Q13"/>
  <c r="B15"/>
  <c r="C15"/>
  <c r="D15"/>
  <c r="E15"/>
  <c r="P15"/>
  <c r="Q15"/>
  <c r="B20"/>
  <c r="C20"/>
  <c r="AF8" i="3"/>
  <c r="D20" i="4"/>
  <c r="E20"/>
  <c r="P20"/>
  <c r="Q20"/>
  <c r="B11"/>
  <c r="C11"/>
  <c r="AF14" i="3"/>
  <c r="D11" i="4"/>
  <c r="E11"/>
  <c r="P11"/>
  <c r="Q11"/>
  <c r="B17"/>
  <c r="C17"/>
  <c r="AF25" i="3"/>
  <c r="D17" i="4"/>
  <c r="E17"/>
  <c r="P17"/>
  <c r="Q17"/>
  <c r="B16"/>
  <c r="C16"/>
  <c r="D16"/>
  <c r="E16"/>
  <c r="P16"/>
  <c r="Q16"/>
  <c r="B14"/>
  <c r="C14"/>
  <c r="AF4" i="3"/>
  <c r="D14" i="4"/>
  <c r="E14"/>
  <c r="P14"/>
  <c r="Q14"/>
  <c r="B19"/>
  <c r="C19"/>
  <c r="AF28" i="3"/>
  <c r="D19" i="4"/>
  <c r="E19"/>
  <c r="P19"/>
  <c r="Q19"/>
  <c r="B18"/>
  <c r="C18"/>
  <c r="AF15" i="3"/>
  <c r="D18" i="4"/>
  <c r="E18"/>
  <c r="P18"/>
  <c r="Q18"/>
  <c r="B21"/>
  <c r="C21"/>
  <c r="AF29" i="3"/>
  <c r="D21" i="4"/>
  <c r="E21"/>
  <c r="P21"/>
  <c r="Q21"/>
  <c r="B22"/>
  <c r="C22"/>
  <c r="D22"/>
  <c r="E22"/>
  <c r="P22"/>
  <c r="Q22"/>
  <c r="B23"/>
  <c r="C23"/>
  <c r="AF2" i="3"/>
  <c r="D23" i="4"/>
  <c r="E23"/>
  <c r="P23"/>
  <c r="Q23"/>
  <c r="B24"/>
  <c r="C24"/>
  <c r="AF19" i="3"/>
  <c r="D24" i="4"/>
  <c r="E24"/>
  <c r="P24"/>
  <c r="Q24"/>
  <c r="B27"/>
  <c r="C27"/>
  <c r="AF10" i="3"/>
  <c r="D27" i="4"/>
  <c r="E27"/>
  <c r="P27"/>
  <c r="Q27"/>
  <c r="B26"/>
  <c r="C26"/>
  <c r="AF6" i="3"/>
  <c r="D26" i="4"/>
  <c r="E26"/>
  <c r="P26"/>
  <c r="Q26"/>
  <c r="B25"/>
  <c r="C25"/>
  <c r="AF21" i="3"/>
  <c r="D25" i="4"/>
  <c r="E25"/>
  <c r="P25"/>
  <c r="Q25"/>
  <c r="B29"/>
  <c r="C29"/>
  <c r="AF17" i="3"/>
  <c r="D29" i="4"/>
  <c r="E29"/>
  <c r="P29"/>
  <c r="Q29"/>
  <c r="B28"/>
  <c r="C28"/>
  <c r="AF22" i="3"/>
  <c r="D28" i="4"/>
  <c r="E28"/>
  <c r="P28"/>
  <c r="Q28"/>
  <c r="B30"/>
  <c r="C30"/>
  <c r="AF26" i="3"/>
  <c r="D30" i="4"/>
  <c r="E30"/>
  <c r="P30"/>
  <c r="Q30"/>
  <c r="B31"/>
  <c r="C31"/>
  <c r="D31"/>
  <c r="E31"/>
  <c r="P31"/>
  <c r="Q31"/>
  <c r="B32"/>
  <c r="C32"/>
  <c r="D32"/>
  <c r="E32"/>
  <c r="P32"/>
  <c r="Q32"/>
  <c r="R53" i="1"/>
  <c r="R52"/>
  <c r="R51"/>
  <c r="R49"/>
  <c r="R48"/>
  <c r="R47"/>
  <c r="U26"/>
  <c r="R40"/>
  <c r="U27"/>
  <c r="S27"/>
  <c r="S26"/>
  <c r="AE942"/>
  <c r="AE941"/>
  <c r="S5" i="4"/>
  <c r="R5"/>
  <c r="A539" i="5"/>
  <c r="A67" i="7"/>
  <c r="B539" i="5"/>
  <c r="B67" i="7"/>
  <c r="C539" i="5"/>
  <c r="C67" i="7"/>
  <c r="D539" i="5"/>
  <c r="D67" i="7"/>
  <c r="E539" i="5"/>
  <c r="E67" i="7"/>
  <c r="F539" i="5"/>
  <c r="F67" i="7"/>
  <c r="G539" i="5"/>
  <c r="G67" i="7"/>
  <c r="H539" i="5"/>
  <c r="H67" i="7"/>
  <c r="I539" i="5"/>
  <c r="I67" i="7"/>
  <c r="J539" i="5"/>
  <c r="J67" i="7"/>
  <c r="A540" i="5"/>
  <c r="A37" i="7"/>
  <c r="B540" i="5"/>
  <c r="B37" i="7"/>
  <c r="C540" i="5"/>
  <c r="C37" i="7"/>
  <c r="D540" i="5"/>
  <c r="D37" i="7"/>
  <c r="E540" i="5"/>
  <c r="E37" i="7"/>
  <c r="F540" i="5"/>
  <c r="F37" i="7"/>
  <c r="G540" i="5"/>
  <c r="G37" i="7"/>
  <c r="H540" i="5"/>
  <c r="H37" i="7"/>
  <c r="I540" i="5"/>
  <c r="I37" i="7"/>
  <c r="J540" i="5"/>
  <c r="J37" i="7"/>
  <c r="A541" i="5"/>
  <c r="A90" i="7"/>
  <c r="B541" i="5"/>
  <c r="B90" i="7"/>
  <c r="C541" i="5"/>
  <c r="C90" i="7"/>
  <c r="D541" i="5"/>
  <c r="D90" i="7"/>
  <c r="E541" i="5"/>
  <c r="E90" i="7"/>
  <c r="F541" i="5"/>
  <c r="F90" i="7"/>
  <c r="G541" i="5"/>
  <c r="G90" i="7"/>
  <c r="H541" i="5"/>
  <c r="H90" i="7"/>
  <c r="I541" i="5"/>
  <c r="I90" i="7"/>
  <c r="J541" i="5"/>
  <c r="J90" i="7"/>
  <c r="A542" i="5"/>
  <c r="A23" i="7"/>
  <c r="B542" i="5"/>
  <c r="B23" i="7"/>
  <c r="C542" i="5"/>
  <c r="C23" i="7"/>
  <c r="D542" i="5"/>
  <c r="D23" i="7"/>
  <c r="E542" i="5"/>
  <c r="E23" i="7"/>
  <c r="F542" i="5"/>
  <c r="F23" i="7"/>
  <c r="G542" i="5"/>
  <c r="G23" i="7"/>
  <c r="H542" i="5"/>
  <c r="H23" i="7"/>
  <c r="I542" i="5"/>
  <c r="I23" i="7"/>
  <c r="J542" i="5"/>
  <c r="J23" i="7"/>
  <c r="A543" i="5"/>
  <c r="A8" i="7"/>
  <c r="B543" i="5"/>
  <c r="B8" i="7"/>
  <c r="C543" i="5"/>
  <c r="C8" i="7"/>
  <c r="D543" i="5"/>
  <c r="D8" i="7"/>
  <c r="E543" i="5"/>
  <c r="E8" i="7"/>
  <c r="F543" i="5"/>
  <c r="F8" i="7"/>
  <c r="G543" i="5"/>
  <c r="G8" i="7"/>
  <c r="H543" i="5"/>
  <c r="H8" i="7"/>
  <c r="I543" i="5"/>
  <c r="I8" i="7"/>
  <c r="J543" i="5"/>
  <c r="J8" i="7"/>
  <c r="A544" i="5"/>
  <c r="A68" i="7"/>
  <c r="B544" i="5"/>
  <c r="B68" i="7"/>
  <c r="C544" i="5"/>
  <c r="C68" i="7"/>
  <c r="D544" i="5"/>
  <c r="D68" i="7"/>
  <c r="E544" i="5"/>
  <c r="E68" i="7"/>
  <c r="F544" i="5"/>
  <c r="F68" i="7"/>
  <c r="G544" i="5"/>
  <c r="G68" i="7"/>
  <c r="H544" i="5"/>
  <c r="H68" i="7"/>
  <c r="I544" i="5"/>
  <c r="I68" i="7"/>
  <c r="J544" i="5"/>
  <c r="J68" i="7"/>
  <c r="A545" i="5"/>
  <c r="A24" i="7"/>
  <c r="B545" i="5"/>
  <c r="B24" i="7"/>
  <c r="C545" i="5"/>
  <c r="C24" i="7"/>
  <c r="D545" i="5"/>
  <c r="D24" i="7"/>
  <c r="E545" i="5"/>
  <c r="E24" i="7"/>
  <c r="F545" i="5"/>
  <c r="F24" i="7"/>
  <c r="G545" i="5"/>
  <c r="G24" i="7"/>
  <c r="H545" i="5"/>
  <c r="H24" i="7"/>
  <c r="I545" i="5"/>
  <c r="I24" i="7"/>
  <c r="J545" i="5"/>
  <c r="J24" i="7"/>
  <c r="A546" i="5"/>
  <c r="A38" i="7"/>
  <c r="B546" i="5"/>
  <c r="B38" i="7"/>
  <c r="C546" i="5"/>
  <c r="C38" i="7"/>
  <c r="D546" i="5"/>
  <c r="D38" i="7"/>
  <c r="E546" i="5"/>
  <c r="E38" i="7"/>
  <c r="F546" i="5"/>
  <c r="F38" i="7"/>
  <c r="G546" i="5"/>
  <c r="G38" i="7"/>
  <c r="H546" i="5"/>
  <c r="H38" i="7"/>
  <c r="I546" i="5"/>
  <c r="I38" i="7"/>
  <c r="J546" i="5"/>
  <c r="J38" i="7"/>
  <c r="A547" i="5"/>
  <c r="A5" i="7"/>
  <c r="B547" i="5"/>
  <c r="B5" i="7"/>
  <c r="C547" i="5"/>
  <c r="C5" i="7"/>
  <c r="D547" i="5"/>
  <c r="D5" i="7"/>
  <c r="E547" i="5"/>
  <c r="E5" i="7"/>
  <c r="F547" i="5"/>
  <c r="F5" i="7"/>
  <c r="G547" i="5"/>
  <c r="G5" i="7"/>
  <c r="H547" i="5"/>
  <c r="H5" i="7"/>
  <c r="I547" i="5"/>
  <c r="I5" i="7"/>
  <c r="J547" i="5"/>
  <c r="J5" i="7"/>
  <c r="A548" i="5"/>
  <c r="A14" i="7"/>
  <c r="B548" i="5"/>
  <c r="B14" i="7"/>
  <c r="C548" i="5"/>
  <c r="C14" i="7"/>
  <c r="D548" i="5"/>
  <c r="D14" i="7"/>
  <c r="E548" i="5"/>
  <c r="E14" i="7"/>
  <c r="F548" i="5"/>
  <c r="F14" i="7"/>
  <c r="G548" i="5"/>
  <c r="G14" i="7"/>
  <c r="H548" i="5"/>
  <c r="H14" i="7"/>
  <c r="I548" i="5"/>
  <c r="I14" i="7"/>
  <c r="J548" i="5"/>
  <c r="J14" i="7"/>
  <c r="A549" i="5"/>
  <c r="A2" i="7"/>
  <c r="B549" i="5"/>
  <c r="B2" i="7"/>
  <c r="C549" i="5"/>
  <c r="C2" i="7"/>
  <c r="D549" i="5"/>
  <c r="D2" i="7"/>
  <c r="E549" i="5"/>
  <c r="E2" i="7"/>
  <c r="F549" i="5"/>
  <c r="F2" i="7"/>
  <c r="G549" i="5"/>
  <c r="G2" i="7"/>
  <c r="H549" i="5"/>
  <c r="H2" i="7"/>
  <c r="I549" i="5"/>
  <c r="I2" i="7"/>
  <c r="J549" i="5"/>
  <c r="J2" i="7"/>
  <c r="A550" i="5"/>
  <c r="A6" i="7"/>
  <c r="B550" i="5"/>
  <c r="B6" i="7"/>
  <c r="C550" i="5"/>
  <c r="C6" i="7"/>
  <c r="D550" i="5"/>
  <c r="D6" i="7"/>
  <c r="E550" i="5"/>
  <c r="E6" i="7"/>
  <c r="F550" i="5"/>
  <c r="F6" i="7"/>
  <c r="G550" i="5"/>
  <c r="G6" i="7"/>
  <c r="H550" i="5"/>
  <c r="H6" i="7"/>
  <c r="I550" i="5"/>
  <c r="I6" i="7"/>
  <c r="J550" i="5"/>
  <c r="J6" i="7"/>
  <c r="A551" i="5"/>
  <c r="A39" i="7"/>
  <c r="B551" i="5"/>
  <c r="B39" i="7"/>
  <c r="C551" i="5"/>
  <c r="C39" i="7"/>
  <c r="D551" i="5"/>
  <c r="D39" i="7"/>
  <c r="E551" i="5"/>
  <c r="E39" i="7"/>
  <c r="F551" i="5"/>
  <c r="F39" i="7"/>
  <c r="G551" i="5"/>
  <c r="G39" i="7"/>
  <c r="H551" i="5"/>
  <c r="H39" i="7"/>
  <c r="I551" i="5"/>
  <c r="I39" i="7"/>
  <c r="J551" i="5"/>
  <c r="J39" i="7"/>
  <c r="A552" i="5"/>
  <c r="A15" i="7"/>
  <c r="B552" i="5"/>
  <c r="B15" i="7"/>
  <c r="C552" i="5"/>
  <c r="C15" i="7"/>
  <c r="D552" i="5"/>
  <c r="D15" i="7"/>
  <c r="E552" i="5"/>
  <c r="E15" i="7"/>
  <c r="F552" i="5"/>
  <c r="F15" i="7"/>
  <c r="G552" i="5"/>
  <c r="G15" i="7"/>
  <c r="H552" i="5"/>
  <c r="H15" i="7"/>
  <c r="I552" i="5"/>
  <c r="I15" i="7"/>
  <c r="J552" i="5"/>
  <c r="J15" i="7"/>
  <c r="A553" i="5"/>
  <c r="A16" i="7"/>
  <c r="B553" i="5"/>
  <c r="B16" i="7"/>
  <c r="C553" i="5"/>
  <c r="C16" i="7"/>
  <c r="D553" i="5"/>
  <c r="D16" i="7"/>
  <c r="E553" i="5"/>
  <c r="E16" i="7"/>
  <c r="F553" i="5"/>
  <c r="F16" i="7"/>
  <c r="G553" i="5"/>
  <c r="G16" i="7"/>
  <c r="H553" i="5"/>
  <c r="H16" i="7"/>
  <c r="I553" i="5"/>
  <c r="I16" i="7"/>
  <c r="J553" i="5"/>
  <c r="J16" i="7"/>
  <c r="A554" i="5"/>
  <c r="A40" i="7"/>
  <c r="B554" i="5"/>
  <c r="B40" i="7"/>
  <c r="C554" i="5"/>
  <c r="C40" i="7"/>
  <c r="D554" i="5"/>
  <c r="D40" i="7"/>
  <c r="E554" i="5"/>
  <c r="E40" i="7"/>
  <c r="F554" i="5"/>
  <c r="F40" i="7"/>
  <c r="G554" i="5"/>
  <c r="G40" i="7"/>
  <c r="H554" i="5"/>
  <c r="H40" i="7"/>
  <c r="I554" i="5"/>
  <c r="I40" i="7"/>
  <c r="J554" i="5"/>
  <c r="J40" i="7"/>
  <c r="A555" i="5"/>
  <c r="A17" i="7"/>
  <c r="B555" i="5"/>
  <c r="B17" i="7"/>
  <c r="C555" i="5"/>
  <c r="C17" i="7"/>
  <c r="D555" i="5"/>
  <c r="D17" i="7"/>
  <c r="E555" i="5"/>
  <c r="E17" i="7"/>
  <c r="F555" i="5"/>
  <c r="F17" i="7"/>
  <c r="G555" i="5"/>
  <c r="G17" i="7"/>
  <c r="H555" i="5"/>
  <c r="H17" i="7"/>
  <c r="I555" i="5"/>
  <c r="I17" i="7"/>
  <c r="J555" i="5"/>
  <c r="J17" i="7"/>
  <c r="A556" i="5"/>
  <c r="A9" i="7"/>
  <c r="B556" i="5"/>
  <c r="B9" i="7"/>
  <c r="C556" i="5"/>
  <c r="C9" i="7"/>
  <c r="D556" i="5"/>
  <c r="D9" i="7"/>
  <c r="E556" i="5"/>
  <c r="E9" i="7"/>
  <c r="F556" i="5"/>
  <c r="F9" i="7"/>
  <c r="G556" i="5"/>
  <c r="G9" i="7"/>
  <c r="H556" i="5"/>
  <c r="H9" i="7"/>
  <c r="I556" i="5"/>
  <c r="I9" i="7"/>
  <c r="J556" i="5"/>
  <c r="J9" i="7"/>
  <c r="A557" i="5"/>
  <c r="A91" i="7"/>
  <c r="B557" i="5"/>
  <c r="B91" i="7"/>
  <c r="C557" i="5"/>
  <c r="C91" i="7"/>
  <c r="D557" i="5"/>
  <c r="D91" i="7"/>
  <c r="E557" i="5"/>
  <c r="E91" i="7"/>
  <c r="F557" i="5"/>
  <c r="F91" i="7"/>
  <c r="G557" i="5"/>
  <c r="G91" i="7"/>
  <c r="H557" i="5"/>
  <c r="H91" i="7"/>
  <c r="I557" i="5"/>
  <c r="I91" i="7"/>
  <c r="J557" i="5"/>
  <c r="J91" i="7"/>
  <c r="A558" i="5"/>
  <c r="A3" i="7"/>
  <c r="B558" i="5"/>
  <c r="B3" i="7"/>
  <c r="C558" i="5"/>
  <c r="C3" i="7"/>
  <c r="D558" i="5"/>
  <c r="D3" i="7"/>
  <c r="E558" i="5"/>
  <c r="E3" i="7"/>
  <c r="F558" i="5"/>
  <c r="F3" i="7"/>
  <c r="G558" i="5"/>
  <c r="G3" i="7"/>
  <c r="H558" i="5"/>
  <c r="H3" i="7"/>
  <c r="I558" i="5"/>
  <c r="I3" i="7"/>
  <c r="J558" i="5"/>
  <c r="J3" i="7"/>
  <c r="A559" i="5"/>
  <c r="A25" i="7"/>
  <c r="B559" i="5"/>
  <c r="B25" i="7"/>
  <c r="C559" i="5"/>
  <c r="C25" i="7"/>
  <c r="D559" i="5"/>
  <c r="D25" i="7"/>
  <c r="E559" i="5"/>
  <c r="E25" i="7"/>
  <c r="F559" i="5"/>
  <c r="F25" i="7"/>
  <c r="G559" i="5"/>
  <c r="G25" i="7"/>
  <c r="H559" i="5"/>
  <c r="H25" i="7"/>
  <c r="I559" i="5"/>
  <c r="I25" i="7"/>
  <c r="J559" i="5"/>
  <c r="J25" i="7"/>
  <c r="A560" i="5"/>
  <c r="A26" i="7"/>
  <c r="B560" i="5"/>
  <c r="B26" i="7"/>
  <c r="C560" i="5"/>
  <c r="C26" i="7"/>
  <c r="D560" i="5"/>
  <c r="D26" i="7"/>
  <c r="E560" i="5"/>
  <c r="E26" i="7"/>
  <c r="F560" i="5"/>
  <c r="F26" i="7"/>
  <c r="G560" i="5"/>
  <c r="G26" i="7"/>
  <c r="H560" i="5"/>
  <c r="H26" i="7"/>
  <c r="I560" i="5"/>
  <c r="I26" i="7"/>
  <c r="J560" i="5"/>
  <c r="J26" i="7"/>
  <c r="A561" i="5"/>
  <c r="A18" i="7"/>
  <c r="B561" i="5"/>
  <c r="B18" i="7"/>
  <c r="C561" i="5"/>
  <c r="C18" i="7"/>
  <c r="D561" i="5"/>
  <c r="D18" i="7"/>
  <c r="E561" i="5"/>
  <c r="E18" i="7"/>
  <c r="F561" i="5"/>
  <c r="F18" i="7"/>
  <c r="G561" i="5"/>
  <c r="G18" i="7"/>
  <c r="H561" i="5"/>
  <c r="H18" i="7"/>
  <c r="I561" i="5"/>
  <c r="I18" i="7"/>
  <c r="J561" i="5"/>
  <c r="J18" i="7"/>
  <c r="A562" i="5"/>
  <c r="A19" i="7"/>
  <c r="B562" i="5"/>
  <c r="B19" i="7"/>
  <c r="C562" i="5"/>
  <c r="C19" i="7"/>
  <c r="D562" i="5"/>
  <c r="D19" i="7"/>
  <c r="E562" i="5"/>
  <c r="E19" i="7"/>
  <c r="F562" i="5"/>
  <c r="F19" i="7"/>
  <c r="G562" i="5"/>
  <c r="G19" i="7"/>
  <c r="H562" i="5"/>
  <c r="H19" i="7"/>
  <c r="I562" i="5"/>
  <c r="I19" i="7"/>
  <c r="J562" i="5"/>
  <c r="J19" i="7"/>
  <c r="A563" i="5"/>
  <c r="A20" i="7"/>
  <c r="B563" i="5"/>
  <c r="B20" i="7"/>
  <c r="C563" i="5"/>
  <c r="C20" i="7"/>
  <c r="D563" i="5"/>
  <c r="D20" i="7"/>
  <c r="E563" i="5"/>
  <c r="E20" i="7"/>
  <c r="F563" i="5"/>
  <c r="F20" i="7"/>
  <c r="G563" i="5"/>
  <c r="G20" i="7"/>
  <c r="H563" i="5"/>
  <c r="H20" i="7"/>
  <c r="I563" i="5"/>
  <c r="I20" i="7"/>
  <c r="J563" i="5"/>
  <c r="J20" i="7"/>
  <c r="A564" i="5"/>
  <c r="A92" i="7"/>
  <c r="B564" i="5"/>
  <c r="B92" i="7"/>
  <c r="C564" i="5"/>
  <c r="C92" i="7"/>
  <c r="D564" i="5"/>
  <c r="D92" i="7"/>
  <c r="E564" i="5"/>
  <c r="E92" i="7"/>
  <c r="F564" i="5"/>
  <c r="F92" i="7"/>
  <c r="G564" i="5"/>
  <c r="G92" i="7"/>
  <c r="H564" i="5"/>
  <c r="H92" i="7"/>
  <c r="I564" i="5"/>
  <c r="I92" i="7"/>
  <c r="J564" i="5"/>
  <c r="J92" i="7"/>
  <c r="A565" i="5"/>
  <c r="A21" i="7"/>
  <c r="B565" i="5"/>
  <c r="B21" i="7"/>
  <c r="C565" i="5"/>
  <c r="C21" i="7"/>
  <c r="D565" i="5"/>
  <c r="D21" i="7"/>
  <c r="E565" i="5"/>
  <c r="E21" i="7"/>
  <c r="F565" i="5"/>
  <c r="F21" i="7"/>
  <c r="G565" i="5"/>
  <c r="G21" i="7"/>
  <c r="H565" i="5"/>
  <c r="H21" i="7"/>
  <c r="I565" i="5"/>
  <c r="I21" i="7"/>
  <c r="J565" i="5"/>
  <c r="J21" i="7"/>
  <c r="A566" i="5"/>
  <c r="A93" i="7"/>
  <c r="B566" i="5"/>
  <c r="B93" i="7"/>
  <c r="C566" i="5"/>
  <c r="C93" i="7"/>
  <c r="D566" i="5"/>
  <c r="D93" i="7"/>
  <c r="E566" i="5"/>
  <c r="E93" i="7"/>
  <c r="F566" i="5"/>
  <c r="F93" i="7"/>
  <c r="G566" i="5"/>
  <c r="G93" i="7"/>
  <c r="H566" i="5"/>
  <c r="H93" i="7"/>
  <c r="I566" i="5"/>
  <c r="I93" i="7"/>
  <c r="J566" i="5"/>
  <c r="J93" i="7"/>
  <c r="A567" i="5"/>
  <c r="A27" i="7"/>
  <c r="B567" i="5"/>
  <c r="B27" i="7"/>
  <c r="C567" i="5"/>
  <c r="C27" i="7"/>
  <c r="D567" i="5"/>
  <c r="D27" i="7"/>
  <c r="E567" i="5"/>
  <c r="E27" i="7"/>
  <c r="F567" i="5"/>
  <c r="F27" i="7"/>
  <c r="G567" i="5"/>
  <c r="G27" i="7"/>
  <c r="H567" i="5"/>
  <c r="H27" i="7"/>
  <c r="I567" i="5"/>
  <c r="I27" i="7"/>
  <c r="J567" i="5"/>
  <c r="J27" i="7"/>
  <c r="A568" i="5"/>
  <c r="A69" i="7"/>
  <c r="B568" i="5"/>
  <c r="B69" i="7"/>
  <c r="C568" i="5"/>
  <c r="C69" i="7"/>
  <c r="D568" i="5"/>
  <c r="D69" i="7"/>
  <c r="E568" i="5"/>
  <c r="E69" i="7"/>
  <c r="F568" i="5"/>
  <c r="F69" i="7"/>
  <c r="G568" i="5"/>
  <c r="G69" i="7"/>
  <c r="H568" i="5"/>
  <c r="H69" i="7"/>
  <c r="I568" i="5"/>
  <c r="I69" i="7"/>
  <c r="J568" i="5"/>
  <c r="J69" i="7"/>
  <c r="A569" i="5"/>
  <c r="A70" i="7"/>
  <c r="B569" i="5"/>
  <c r="B70" i="7"/>
  <c r="C569" i="5"/>
  <c r="C70" i="7"/>
  <c r="D569" i="5"/>
  <c r="D70" i="7"/>
  <c r="E569" i="5"/>
  <c r="E70" i="7"/>
  <c r="F569" i="5"/>
  <c r="F70" i="7"/>
  <c r="G569" i="5"/>
  <c r="G70" i="7"/>
  <c r="H569" i="5"/>
  <c r="H70" i="7"/>
  <c r="I569" i="5"/>
  <c r="I70" i="7"/>
  <c r="J569" i="5"/>
  <c r="J70" i="7"/>
  <c r="A570" i="5"/>
  <c r="A41" i="7"/>
  <c r="B570" i="5"/>
  <c r="B41" i="7"/>
  <c r="C570" i="5"/>
  <c r="C41" i="7"/>
  <c r="D570" i="5"/>
  <c r="D41" i="7"/>
  <c r="E570" i="5"/>
  <c r="E41" i="7"/>
  <c r="F570" i="5"/>
  <c r="F41" i="7"/>
  <c r="G570" i="5"/>
  <c r="G41" i="7"/>
  <c r="H570" i="5"/>
  <c r="H41" i="7"/>
  <c r="I570" i="5"/>
  <c r="I41" i="7"/>
  <c r="J570" i="5"/>
  <c r="J41" i="7"/>
  <c r="A571" i="5"/>
  <c r="A71" i="7"/>
  <c r="B571" i="5"/>
  <c r="B71" i="7"/>
  <c r="C571" i="5"/>
  <c r="C71" i="7"/>
  <c r="D571" i="5"/>
  <c r="D71" i="7"/>
  <c r="E571" i="5"/>
  <c r="E71" i="7"/>
  <c r="F571" i="5"/>
  <c r="F71" i="7"/>
  <c r="G571" i="5"/>
  <c r="G71" i="7"/>
  <c r="H571" i="5"/>
  <c r="H71" i="7"/>
  <c r="I571" i="5"/>
  <c r="I71" i="7"/>
  <c r="J571" i="5"/>
  <c r="J71" i="7"/>
  <c r="A572" i="5"/>
  <c r="A42" i="7"/>
  <c r="B572" i="5"/>
  <c r="B42" i="7"/>
  <c r="C572" i="5"/>
  <c r="C42" i="7"/>
  <c r="D572" i="5"/>
  <c r="D42" i="7"/>
  <c r="E572" i="5"/>
  <c r="E42" i="7"/>
  <c r="F572" i="5"/>
  <c r="F42" i="7"/>
  <c r="G572" i="5"/>
  <c r="G42" i="7"/>
  <c r="H572" i="5"/>
  <c r="H42" i="7"/>
  <c r="I572" i="5"/>
  <c r="I42" i="7"/>
  <c r="J572" i="5"/>
  <c r="J42" i="7"/>
  <c r="A573" i="5"/>
  <c r="A43" i="7"/>
  <c r="B573" i="5"/>
  <c r="B43" i="7"/>
  <c r="C573" i="5"/>
  <c r="C43" i="7"/>
  <c r="D573" i="5"/>
  <c r="D43" i="7"/>
  <c r="E573" i="5"/>
  <c r="E43" i="7"/>
  <c r="F573" i="5"/>
  <c r="F43" i="7"/>
  <c r="G573" i="5"/>
  <c r="G43" i="7"/>
  <c r="H573" i="5"/>
  <c r="H43" i="7"/>
  <c r="I573" i="5"/>
  <c r="I43" i="7"/>
  <c r="J573" i="5"/>
  <c r="J43" i="7"/>
  <c r="A574" i="5"/>
  <c r="A44" i="7"/>
  <c r="B574" i="5"/>
  <c r="B44" i="7"/>
  <c r="C574" i="5"/>
  <c r="C44" i="7"/>
  <c r="D574" i="5"/>
  <c r="D44" i="7"/>
  <c r="E574" i="5"/>
  <c r="E44" i="7"/>
  <c r="F574" i="5"/>
  <c r="F44" i="7"/>
  <c r="G574" i="5"/>
  <c r="G44" i="7"/>
  <c r="H574" i="5"/>
  <c r="H44" i="7"/>
  <c r="I574" i="5"/>
  <c r="I44" i="7"/>
  <c r="J574" i="5"/>
  <c r="J44" i="7"/>
  <c r="A575" i="5"/>
  <c r="A94" i="7"/>
  <c r="B575" i="5"/>
  <c r="B94" i="7"/>
  <c r="C575" i="5"/>
  <c r="C94" i="7"/>
  <c r="D575" i="5"/>
  <c r="D94" i="7"/>
  <c r="E575" i="5"/>
  <c r="E94" i="7"/>
  <c r="F575" i="5"/>
  <c r="F94" i="7"/>
  <c r="G575" i="5"/>
  <c r="G94" i="7"/>
  <c r="H575" i="5"/>
  <c r="H94" i="7"/>
  <c r="I575" i="5"/>
  <c r="I94" i="7"/>
  <c r="J575" i="5"/>
  <c r="J94" i="7"/>
  <c r="A576" i="5"/>
  <c r="A72" i="7"/>
  <c r="B576" i="5"/>
  <c r="B72" i="7"/>
  <c r="C576" i="5"/>
  <c r="C72" i="7"/>
  <c r="D576" i="5"/>
  <c r="D72" i="7"/>
  <c r="E576" i="5"/>
  <c r="E72" i="7"/>
  <c r="F576" i="5"/>
  <c r="F72" i="7"/>
  <c r="G576" i="5"/>
  <c r="G72" i="7"/>
  <c r="H576" i="5"/>
  <c r="H72" i="7"/>
  <c r="I576" i="5"/>
  <c r="I72" i="7"/>
  <c r="J576" i="5"/>
  <c r="J72" i="7"/>
  <c r="A577" i="5"/>
  <c r="A10" i="7"/>
  <c r="B577" i="5"/>
  <c r="B10" i="7"/>
  <c r="C577" i="5"/>
  <c r="C10" i="7"/>
  <c r="D577" i="5"/>
  <c r="D10" i="7"/>
  <c r="E577" i="5"/>
  <c r="E10" i="7"/>
  <c r="F577" i="5"/>
  <c r="F10" i="7"/>
  <c r="G577" i="5"/>
  <c r="G10" i="7"/>
  <c r="H577" i="5"/>
  <c r="H10" i="7"/>
  <c r="I577" i="5"/>
  <c r="I10" i="7"/>
  <c r="J577" i="5"/>
  <c r="J10" i="7"/>
  <c r="A578" i="5"/>
  <c r="A95" i="7"/>
  <c r="B578" i="5"/>
  <c r="B95" i="7"/>
  <c r="C578" i="5"/>
  <c r="C95" i="7"/>
  <c r="D578" i="5"/>
  <c r="D95" i="7"/>
  <c r="E578" i="5"/>
  <c r="E95" i="7"/>
  <c r="F578" i="5"/>
  <c r="F95" i="7"/>
  <c r="G578" i="5"/>
  <c r="G95" i="7"/>
  <c r="H578" i="5"/>
  <c r="H95" i="7"/>
  <c r="I578" i="5"/>
  <c r="I95" i="7"/>
  <c r="J578" i="5"/>
  <c r="J95" i="7"/>
  <c r="A579" i="5"/>
  <c r="A96" i="7"/>
  <c r="B579" i="5"/>
  <c r="B96" i="7"/>
  <c r="C579" i="5"/>
  <c r="C96" i="7"/>
  <c r="D579" i="5"/>
  <c r="D96" i="7"/>
  <c r="E579" i="5"/>
  <c r="E96" i="7"/>
  <c r="F579" i="5"/>
  <c r="F96" i="7"/>
  <c r="G579" i="5"/>
  <c r="G96" i="7"/>
  <c r="H579" i="5"/>
  <c r="H96" i="7"/>
  <c r="I579" i="5"/>
  <c r="I96" i="7"/>
  <c r="J579" i="5"/>
  <c r="J96" i="7"/>
  <c r="A580" i="5"/>
  <c r="A45" i="7"/>
  <c r="B580" i="5"/>
  <c r="B45" i="7"/>
  <c r="C580" i="5"/>
  <c r="C45" i="7"/>
  <c r="D580" i="5"/>
  <c r="D45" i="7"/>
  <c r="E580" i="5"/>
  <c r="E45" i="7"/>
  <c r="F580" i="5"/>
  <c r="F45" i="7"/>
  <c r="G580" i="5"/>
  <c r="G45" i="7"/>
  <c r="H580" i="5"/>
  <c r="H45" i="7"/>
  <c r="I580" i="5"/>
  <c r="I45" i="7"/>
  <c r="J580" i="5"/>
  <c r="J45" i="7"/>
  <c r="A581" i="5"/>
  <c r="A11" i="7"/>
  <c r="B581" i="5"/>
  <c r="B11" i="7"/>
  <c r="C581" i="5"/>
  <c r="C11" i="7"/>
  <c r="D581" i="5"/>
  <c r="D11" i="7"/>
  <c r="E581" i="5"/>
  <c r="E11" i="7"/>
  <c r="F581" i="5"/>
  <c r="F11" i="7"/>
  <c r="G581" i="5"/>
  <c r="G11" i="7"/>
  <c r="H581" i="5"/>
  <c r="H11" i="7"/>
  <c r="I581" i="5"/>
  <c r="I11" i="7"/>
  <c r="J581" i="5"/>
  <c r="J11" i="7"/>
  <c r="A582" i="5"/>
  <c r="A73" i="7"/>
  <c r="B582" i="5"/>
  <c r="B73" i="7"/>
  <c r="C582" i="5"/>
  <c r="C73" i="7"/>
  <c r="D582" i="5"/>
  <c r="D73" i="7"/>
  <c r="E582" i="5"/>
  <c r="E73" i="7"/>
  <c r="F582" i="5"/>
  <c r="F73" i="7"/>
  <c r="G582" i="5"/>
  <c r="G73" i="7"/>
  <c r="H582" i="5"/>
  <c r="H73" i="7"/>
  <c r="I582" i="5"/>
  <c r="I73" i="7"/>
  <c r="J582" i="5"/>
  <c r="J73" i="7"/>
  <c r="A583" i="5"/>
  <c r="A28" i="7"/>
  <c r="B583" i="5"/>
  <c r="B28" i="7"/>
  <c r="C583" i="5"/>
  <c r="C28" i="7"/>
  <c r="D583" i="5"/>
  <c r="D28" i="7"/>
  <c r="E583" i="5"/>
  <c r="E28" i="7"/>
  <c r="F583" i="5"/>
  <c r="F28" i="7"/>
  <c r="G583" i="5"/>
  <c r="G28" i="7"/>
  <c r="H583" i="5"/>
  <c r="H28" i="7"/>
  <c r="I583" i="5"/>
  <c r="I28" i="7"/>
  <c r="J583" i="5"/>
  <c r="J28" i="7"/>
  <c r="A584" i="5"/>
  <c r="A97" i="7"/>
  <c r="B584" i="5"/>
  <c r="B97" i="7"/>
  <c r="C584" i="5"/>
  <c r="C97" i="7"/>
  <c r="D584" i="5"/>
  <c r="D97" i="7"/>
  <c r="E584" i="5"/>
  <c r="E97" i="7"/>
  <c r="F584" i="5"/>
  <c r="F97" i="7"/>
  <c r="G584" i="5"/>
  <c r="G97" i="7"/>
  <c r="H584" i="5"/>
  <c r="H97" i="7"/>
  <c r="I584" i="5"/>
  <c r="I97" i="7"/>
  <c r="J584" i="5"/>
  <c r="J97" i="7"/>
  <c r="A585" i="5"/>
  <c r="A7" i="7"/>
  <c r="B585" i="5"/>
  <c r="B7" i="7"/>
  <c r="C585" i="5"/>
  <c r="C7" i="7"/>
  <c r="D585" i="5"/>
  <c r="D7" i="7"/>
  <c r="E585" i="5"/>
  <c r="E7" i="7"/>
  <c r="F585" i="5"/>
  <c r="F7" i="7"/>
  <c r="G585" i="5"/>
  <c r="G7" i="7"/>
  <c r="H585" i="5"/>
  <c r="H7" i="7"/>
  <c r="I585" i="5"/>
  <c r="I7" i="7"/>
  <c r="J585" i="5"/>
  <c r="J7" i="7"/>
  <c r="A586" i="5"/>
  <c r="A113" i="7"/>
  <c r="B586" i="5"/>
  <c r="B113" i="7"/>
  <c r="C586" i="5"/>
  <c r="C113" i="7"/>
  <c r="D586" i="5"/>
  <c r="D113" i="7"/>
  <c r="E586" i="5"/>
  <c r="E113" i="7"/>
  <c r="F586" i="5"/>
  <c r="F113" i="7"/>
  <c r="G586" i="5"/>
  <c r="G113" i="7"/>
  <c r="H586" i="5"/>
  <c r="H113" i="7"/>
  <c r="I586" i="5"/>
  <c r="I113" i="7"/>
  <c r="J586" i="5"/>
  <c r="J113" i="7"/>
  <c r="A587" i="5"/>
  <c r="A98" i="7"/>
  <c r="B587" i="5"/>
  <c r="B98" i="7"/>
  <c r="C587" i="5"/>
  <c r="C98" i="7"/>
  <c r="D587" i="5"/>
  <c r="D98" i="7"/>
  <c r="E587" i="5"/>
  <c r="E98" i="7"/>
  <c r="F587" i="5"/>
  <c r="F98" i="7"/>
  <c r="G587" i="5"/>
  <c r="G98" i="7"/>
  <c r="H587" i="5"/>
  <c r="H98" i="7"/>
  <c r="I587" i="5"/>
  <c r="I98" i="7"/>
  <c r="J587" i="5"/>
  <c r="J98" i="7"/>
  <c r="A588" i="5"/>
  <c r="A46" i="7"/>
  <c r="B588" i="5"/>
  <c r="B46" i="7"/>
  <c r="C588" i="5"/>
  <c r="C46" i="7"/>
  <c r="D588" i="5"/>
  <c r="D46" i="7"/>
  <c r="E588" i="5"/>
  <c r="E46" i="7"/>
  <c r="F588" i="5"/>
  <c r="F46" i="7"/>
  <c r="G588" i="5"/>
  <c r="G46" i="7"/>
  <c r="H588" i="5"/>
  <c r="H46" i="7"/>
  <c r="I588" i="5"/>
  <c r="I46" i="7"/>
  <c r="J588" i="5"/>
  <c r="J46" i="7"/>
  <c r="A589" i="5"/>
  <c r="A99" i="7"/>
  <c r="B589" i="5"/>
  <c r="B99" i="7"/>
  <c r="C589" i="5"/>
  <c r="C99" i="7"/>
  <c r="D589" i="5"/>
  <c r="D99" i="7"/>
  <c r="E589" i="5"/>
  <c r="E99" i="7"/>
  <c r="F589" i="5"/>
  <c r="F99" i="7"/>
  <c r="G589" i="5"/>
  <c r="G99" i="7"/>
  <c r="H589" i="5"/>
  <c r="H99" i="7"/>
  <c r="I589" i="5"/>
  <c r="I99" i="7"/>
  <c r="J589" i="5"/>
  <c r="J99" i="7"/>
  <c r="A590" i="5"/>
  <c r="A100" i="7"/>
  <c r="B590" i="5"/>
  <c r="B100" i="7"/>
  <c r="C590" i="5"/>
  <c r="C100" i="7"/>
  <c r="D590" i="5"/>
  <c r="D100" i="7"/>
  <c r="E590" i="5"/>
  <c r="E100" i="7"/>
  <c r="F590" i="5"/>
  <c r="F100" i="7"/>
  <c r="G590" i="5"/>
  <c r="G100" i="7"/>
  <c r="H590" i="5"/>
  <c r="H100" i="7"/>
  <c r="I590" i="5"/>
  <c r="I100" i="7"/>
  <c r="J590" i="5"/>
  <c r="J100" i="7"/>
  <c r="A591" i="5"/>
  <c r="A47" i="7"/>
  <c r="B591" i="5"/>
  <c r="B47" i="7"/>
  <c r="C591" i="5"/>
  <c r="C47" i="7"/>
  <c r="D591" i="5"/>
  <c r="D47" i="7"/>
  <c r="E591" i="5"/>
  <c r="E47" i="7"/>
  <c r="F591" i="5"/>
  <c r="F47" i="7"/>
  <c r="G591" i="5"/>
  <c r="G47" i="7"/>
  <c r="H591" i="5"/>
  <c r="H47" i="7"/>
  <c r="I591" i="5"/>
  <c r="I47" i="7"/>
  <c r="J591" i="5"/>
  <c r="J47" i="7"/>
  <c r="A592" i="5"/>
  <c r="A22" i="7"/>
  <c r="B592" i="5"/>
  <c r="B22" i="7"/>
  <c r="C592" i="5"/>
  <c r="C22" i="7"/>
  <c r="D592" i="5"/>
  <c r="D22" i="7"/>
  <c r="E592" i="5"/>
  <c r="E22" i="7"/>
  <c r="F592" i="5"/>
  <c r="F22" i="7"/>
  <c r="G592" i="5"/>
  <c r="G22" i="7"/>
  <c r="H592" i="5"/>
  <c r="H22" i="7"/>
  <c r="I592" i="5"/>
  <c r="I22" i="7"/>
  <c r="J592" i="5"/>
  <c r="J22" i="7"/>
  <c r="A593" i="5"/>
  <c r="A101" i="7"/>
  <c r="B593" i="5"/>
  <c r="B101" i="7"/>
  <c r="C593" i="5"/>
  <c r="C101" i="7"/>
  <c r="D593" i="5"/>
  <c r="D101" i="7"/>
  <c r="E593" i="5"/>
  <c r="E101" i="7"/>
  <c r="F593" i="5"/>
  <c r="F101" i="7"/>
  <c r="G593" i="5"/>
  <c r="G101" i="7"/>
  <c r="H593" i="5"/>
  <c r="H101" i="7"/>
  <c r="I593" i="5"/>
  <c r="I101" i="7"/>
  <c r="J593" i="5"/>
  <c r="J101" i="7"/>
  <c r="A594" i="5"/>
  <c r="A102" i="7"/>
  <c r="B594" i="5"/>
  <c r="B102" i="7"/>
  <c r="C594" i="5"/>
  <c r="C102" i="7"/>
  <c r="D594" i="5"/>
  <c r="D102" i="7"/>
  <c r="E594" i="5"/>
  <c r="E102" i="7"/>
  <c r="F594" i="5"/>
  <c r="F102" i="7"/>
  <c r="G594" i="5"/>
  <c r="G102" i="7"/>
  <c r="H594" i="5"/>
  <c r="H102" i="7"/>
  <c r="I594" i="5"/>
  <c r="I102" i="7"/>
  <c r="J594" i="5"/>
  <c r="J102" i="7"/>
  <c r="A595" i="5"/>
  <c r="A74" i="7"/>
  <c r="B595" i="5"/>
  <c r="B74" i="7"/>
  <c r="C595" i="5"/>
  <c r="C74" i="7"/>
  <c r="D595" i="5"/>
  <c r="D74" i="7"/>
  <c r="E595" i="5"/>
  <c r="E74" i="7"/>
  <c r="F595" i="5"/>
  <c r="F74" i="7"/>
  <c r="G595" i="5"/>
  <c r="G74" i="7"/>
  <c r="H595" i="5"/>
  <c r="H74" i="7"/>
  <c r="I595" i="5"/>
  <c r="I74" i="7"/>
  <c r="J595" i="5"/>
  <c r="J74" i="7"/>
  <c r="A596" i="5"/>
  <c r="A48" i="7"/>
  <c r="B596" i="5"/>
  <c r="B48" i="7"/>
  <c r="C596" i="5"/>
  <c r="C48" i="7"/>
  <c r="D596" i="5"/>
  <c r="D48" i="7"/>
  <c r="E596" i="5"/>
  <c r="E48" i="7"/>
  <c r="F596" i="5"/>
  <c r="F48" i="7"/>
  <c r="G596" i="5"/>
  <c r="G48" i="7"/>
  <c r="H596" i="5"/>
  <c r="H48" i="7"/>
  <c r="I596" i="5"/>
  <c r="I48" i="7"/>
  <c r="J596" i="5"/>
  <c r="J48" i="7"/>
  <c r="A597" i="5"/>
  <c r="A75" i="7"/>
  <c r="B597" i="5"/>
  <c r="B75" i="7"/>
  <c r="C597" i="5"/>
  <c r="C75" i="7"/>
  <c r="D597" i="5"/>
  <c r="D75" i="7"/>
  <c r="E597" i="5"/>
  <c r="E75" i="7"/>
  <c r="F597" i="5"/>
  <c r="F75" i="7"/>
  <c r="G597" i="5"/>
  <c r="G75" i="7"/>
  <c r="H597" i="5"/>
  <c r="H75" i="7"/>
  <c r="I597" i="5"/>
  <c r="I75" i="7"/>
  <c r="J597" i="5"/>
  <c r="J75" i="7"/>
  <c r="A598" i="5"/>
  <c r="A76" i="7"/>
  <c r="B598" i="5"/>
  <c r="B76" i="7"/>
  <c r="C598" i="5"/>
  <c r="C76" i="7"/>
  <c r="D598" i="5"/>
  <c r="D76" i="7"/>
  <c r="E598" i="5"/>
  <c r="E76" i="7"/>
  <c r="F598" i="5"/>
  <c r="F76" i="7"/>
  <c r="G598" i="5"/>
  <c r="G76" i="7"/>
  <c r="H598" i="5"/>
  <c r="H76" i="7"/>
  <c r="I598" i="5"/>
  <c r="I76" i="7"/>
  <c r="J598" i="5"/>
  <c r="J76" i="7"/>
  <c r="A599" i="5"/>
  <c r="A49" i="7"/>
  <c r="B599" i="5"/>
  <c r="B49" i="7"/>
  <c r="C599" i="5"/>
  <c r="C49" i="7"/>
  <c r="D599" i="5"/>
  <c r="D49" i="7"/>
  <c r="E599" i="5"/>
  <c r="E49" i="7"/>
  <c r="F599" i="5"/>
  <c r="F49" i="7"/>
  <c r="G599" i="5"/>
  <c r="G49" i="7"/>
  <c r="H599" i="5"/>
  <c r="H49" i="7"/>
  <c r="I599" i="5"/>
  <c r="I49" i="7"/>
  <c r="J599" i="5"/>
  <c r="J49" i="7"/>
  <c r="A600" i="5"/>
  <c r="A103" i="7"/>
  <c r="B600" i="5"/>
  <c r="B103" i="7"/>
  <c r="C600" i="5"/>
  <c r="C103" i="7"/>
  <c r="D600" i="5"/>
  <c r="D103" i="7"/>
  <c r="E600" i="5"/>
  <c r="E103" i="7"/>
  <c r="F600" i="5"/>
  <c r="F103" i="7"/>
  <c r="G600" i="5"/>
  <c r="G103" i="7"/>
  <c r="H600" i="5"/>
  <c r="H103" i="7"/>
  <c r="I600" i="5"/>
  <c r="I103" i="7"/>
  <c r="J600" i="5"/>
  <c r="J103" i="7"/>
  <c r="A601" i="5"/>
  <c r="A50" i="7"/>
  <c r="B601" i="5"/>
  <c r="B50" i="7"/>
  <c r="C601" i="5"/>
  <c r="C50" i="7"/>
  <c r="D601" i="5"/>
  <c r="D50" i="7"/>
  <c r="E601" i="5"/>
  <c r="E50" i="7"/>
  <c r="F601" i="5"/>
  <c r="F50" i="7"/>
  <c r="G601" i="5"/>
  <c r="G50" i="7"/>
  <c r="H601" i="5"/>
  <c r="H50" i="7"/>
  <c r="I601" i="5"/>
  <c r="I50" i="7"/>
  <c r="J601" i="5"/>
  <c r="J50" i="7"/>
  <c r="A602" i="5"/>
  <c r="A51" i="7"/>
  <c r="B602" i="5"/>
  <c r="B51" i="7"/>
  <c r="C602" i="5"/>
  <c r="C51" i="7"/>
  <c r="D602" i="5"/>
  <c r="D51" i="7"/>
  <c r="E602" i="5"/>
  <c r="E51" i="7"/>
  <c r="F602" i="5"/>
  <c r="F51" i="7"/>
  <c r="G602" i="5"/>
  <c r="G51" i="7"/>
  <c r="H602" i="5"/>
  <c r="H51" i="7"/>
  <c r="I602" i="5"/>
  <c r="I51" i="7"/>
  <c r="J602" i="5"/>
  <c r="J51" i="7"/>
  <c r="A603" i="5"/>
  <c r="A104" i="7"/>
  <c r="B603" i="5"/>
  <c r="B104" i="7"/>
  <c r="C603" i="5"/>
  <c r="C104" i="7"/>
  <c r="D603" i="5"/>
  <c r="D104" i="7"/>
  <c r="E603" i="5"/>
  <c r="E104" i="7"/>
  <c r="F603" i="5"/>
  <c r="F104" i="7"/>
  <c r="G603" i="5"/>
  <c r="G104" i="7"/>
  <c r="H603" i="5"/>
  <c r="H104" i="7"/>
  <c r="I603" i="5"/>
  <c r="I104" i="7"/>
  <c r="J603" i="5"/>
  <c r="J104" i="7"/>
  <c r="A604" i="5"/>
  <c r="A52" i="7"/>
  <c r="B604" i="5"/>
  <c r="B52" i="7"/>
  <c r="C604" i="5"/>
  <c r="C52" i="7"/>
  <c r="D604" i="5"/>
  <c r="D52" i="7"/>
  <c r="E604" i="5"/>
  <c r="E52" i="7"/>
  <c r="F604" i="5"/>
  <c r="F52" i="7"/>
  <c r="G604" i="5"/>
  <c r="G52" i="7"/>
  <c r="H604" i="5"/>
  <c r="H52" i="7"/>
  <c r="I604" i="5"/>
  <c r="I52" i="7"/>
  <c r="J604" i="5"/>
  <c r="J52" i="7"/>
  <c r="A605" i="5"/>
  <c r="A105" i="7"/>
  <c r="B605" i="5"/>
  <c r="B105" i="7"/>
  <c r="C605" i="5"/>
  <c r="C105" i="7"/>
  <c r="D605" i="5"/>
  <c r="D105" i="7"/>
  <c r="E605" i="5"/>
  <c r="E105" i="7"/>
  <c r="F605" i="5"/>
  <c r="F105" i="7"/>
  <c r="G605" i="5"/>
  <c r="G105" i="7"/>
  <c r="H605" i="5"/>
  <c r="H105" i="7"/>
  <c r="I605" i="5"/>
  <c r="I105" i="7"/>
  <c r="J605" i="5"/>
  <c r="J105" i="7"/>
  <c r="A606" i="5"/>
  <c r="A106" i="7"/>
  <c r="B606" i="5"/>
  <c r="B106" i="7"/>
  <c r="C606" i="5"/>
  <c r="C106" i="7"/>
  <c r="D606" i="5"/>
  <c r="D106" i="7"/>
  <c r="E606" i="5"/>
  <c r="E106" i="7"/>
  <c r="F606" i="5"/>
  <c r="F106" i="7"/>
  <c r="G606" i="5"/>
  <c r="G106" i="7"/>
  <c r="H606" i="5"/>
  <c r="H106" i="7"/>
  <c r="I606" i="5"/>
  <c r="I106" i="7"/>
  <c r="J606" i="5"/>
  <c r="J106" i="7"/>
  <c r="A607" i="5"/>
  <c r="A53" i="7"/>
  <c r="B607" i="5"/>
  <c r="B53" i="7"/>
  <c r="C607" i="5"/>
  <c r="C53" i="7"/>
  <c r="D607" i="5"/>
  <c r="D53" i="7"/>
  <c r="E607" i="5"/>
  <c r="E53" i="7"/>
  <c r="F607" i="5"/>
  <c r="F53" i="7"/>
  <c r="G607" i="5"/>
  <c r="G53" i="7"/>
  <c r="H607" i="5"/>
  <c r="H53" i="7"/>
  <c r="I607" i="5"/>
  <c r="I53" i="7"/>
  <c r="J607" i="5"/>
  <c r="J53" i="7"/>
  <c r="A608" i="5"/>
  <c r="A77" i="7"/>
  <c r="B608" i="5"/>
  <c r="B77" i="7"/>
  <c r="C608" i="5"/>
  <c r="C77" i="7"/>
  <c r="D608" i="5"/>
  <c r="D77" i="7"/>
  <c r="E608" i="5"/>
  <c r="E77" i="7"/>
  <c r="F608" i="5"/>
  <c r="F77" i="7"/>
  <c r="G608" i="5"/>
  <c r="G77" i="7"/>
  <c r="H608" i="5"/>
  <c r="H77" i="7"/>
  <c r="I608" i="5"/>
  <c r="I77" i="7"/>
  <c r="J608" i="5"/>
  <c r="J77" i="7"/>
  <c r="A609" i="5"/>
  <c r="A107" i="7"/>
  <c r="B609" i="5"/>
  <c r="B107" i="7"/>
  <c r="C609" i="5"/>
  <c r="C107" i="7"/>
  <c r="D609" i="5"/>
  <c r="D107" i="7"/>
  <c r="E609" i="5"/>
  <c r="E107" i="7"/>
  <c r="F609" i="5"/>
  <c r="F107" i="7"/>
  <c r="G609" i="5"/>
  <c r="G107" i="7"/>
  <c r="H609" i="5"/>
  <c r="H107" i="7"/>
  <c r="I609" i="5"/>
  <c r="I107" i="7"/>
  <c r="J609" i="5"/>
  <c r="J107" i="7"/>
  <c r="A610" i="5"/>
  <c r="A78" i="7"/>
  <c r="B610" i="5"/>
  <c r="B78" i="7"/>
  <c r="C610" i="5"/>
  <c r="C78" i="7"/>
  <c r="D610" i="5"/>
  <c r="D78" i="7"/>
  <c r="E610" i="5"/>
  <c r="E78" i="7"/>
  <c r="F610" i="5"/>
  <c r="F78" i="7"/>
  <c r="G610" i="5"/>
  <c r="G78" i="7"/>
  <c r="H610" i="5"/>
  <c r="H78" i="7"/>
  <c r="I610" i="5"/>
  <c r="I78" i="7"/>
  <c r="J610" i="5"/>
  <c r="J78" i="7"/>
  <c r="A611" i="5"/>
  <c r="A54" i="7"/>
  <c r="B611" i="5"/>
  <c r="B54" i="7"/>
  <c r="C611" i="5"/>
  <c r="C54" i="7"/>
  <c r="D611" i="5"/>
  <c r="D54" i="7"/>
  <c r="E611" i="5"/>
  <c r="E54" i="7"/>
  <c r="F611" i="5"/>
  <c r="F54" i="7"/>
  <c r="G611" i="5"/>
  <c r="G54" i="7"/>
  <c r="H611" i="5"/>
  <c r="H54" i="7"/>
  <c r="I611" i="5"/>
  <c r="I54" i="7"/>
  <c r="J611" i="5"/>
  <c r="J54" i="7"/>
  <c r="A612" i="5"/>
  <c r="A55" i="7"/>
  <c r="B612" i="5"/>
  <c r="B55" i="7"/>
  <c r="C612" i="5"/>
  <c r="C55" i="7"/>
  <c r="D612" i="5"/>
  <c r="D55" i="7"/>
  <c r="E612" i="5"/>
  <c r="E55" i="7"/>
  <c r="F612" i="5"/>
  <c r="F55" i="7"/>
  <c r="G612" i="5"/>
  <c r="G55" i="7"/>
  <c r="H612" i="5"/>
  <c r="H55" i="7"/>
  <c r="I612" i="5"/>
  <c r="I55" i="7"/>
  <c r="J612" i="5"/>
  <c r="J55" i="7"/>
  <c r="A613" i="5"/>
  <c r="A79" i="7"/>
  <c r="B613" i="5"/>
  <c r="B79" i="7"/>
  <c r="C613" i="5"/>
  <c r="C79" i="7"/>
  <c r="D613" i="5"/>
  <c r="D79" i="7"/>
  <c r="E613" i="5"/>
  <c r="E79" i="7"/>
  <c r="F613" i="5"/>
  <c r="F79" i="7"/>
  <c r="G613" i="5"/>
  <c r="G79" i="7"/>
  <c r="H613" i="5"/>
  <c r="H79" i="7"/>
  <c r="I613" i="5"/>
  <c r="I79" i="7"/>
  <c r="J613" i="5"/>
  <c r="J79" i="7"/>
  <c r="A614" i="5"/>
  <c r="A80" i="7"/>
  <c r="B614" i="5"/>
  <c r="B80" i="7"/>
  <c r="C614" i="5"/>
  <c r="C80" i="7"/>
  <c r="D614" i="5"/>
  <c r="D80" i="7"/>
  <c r="E614" i="5"/>
  <c r="E80" i="7"/>
  <c r="F614" i="5"/>
  <c r="F80" i="7"/>
  <c r="G614" i="5"/>
  <c r="G80" i="7"/>
  <c r="H614" i="5"/>
  <c r="H80" i="7"/>
  <c r="I614" i="5"/>
  <c r="I80" i="7"/>
  <c r="J614" i="5"/>
  <c r="J80" i="7"/>
  <c r="A615" i="5"/>
  <c r="A56" i="7"/>
  <c r="B615" i="5"/>
  <c r="B56" i="7"/>
  <c r="C615" i="5"/>
  <c r="C56" i="7"/>
  <c r="D615" i="5"/>
  <c r="D56" i="7"/>
  <c r="E615" i="5"/>
  <c r="E56" i="7"/>
  <c r="F615" i="5"/>
  <c r="F56" i="7"/>
  <c r="G615" i="5"/>
  <c r="G56" i="7"/>
  <c r="H615" i="5"/>
  <c r="H56" i="7"/>
  <c r="I615" i="5"/>
  <c r="I56" i="7"/>
  <c r="J615" i="5"/>
  <c r="J56" i="7"/>
  <c r="A616" i="5"/>
  <c r="A81" i="7"/>
  <c r="B616" i="5"/>
  <c r="B81" i="7"/>
  <c r="C616" i="5"/>
  <c r="C81" i="7"/>
  <c r="D616" i="5"/>
  <c r="D81" i="7"/>
  <c r="E616" i="5"/>
  <c r="E81" i="7"/>
  <c r="F616" i="5"/>
  <c r="F81" i="7"/>
  <c r="G616" i="5"/>
  <c r="G81" i="7"/>
  <c r="H616" i="5"/>
  <c r="H81" i="7"/>
  <c r="I616" i="5"/>
  <c r="I81" i="7"/>
  <c r="J616" i="5"/>
  <c r="J81" i="7"/>
  <c r="A617" i="5"/>
  <c r="A82" i="7"/>
  <c r="B617" i="5"/>
  <c r="B82" i="7"/>
  <c r="C617" i="5"/>
  <c r="C82" i="7"/>
  <c r="D617" i="5"/>
  <c r="D82" i="7"/>
  <c r="E617" i="5"/>
  <c r="E82" i="7"/>
  <c r="F617" i="5"/>
  <c r="F82" i="7"/>
  <c r="G617" i="5"/>
  <c r="G82" i="7"/>
  <c r="H617" i="5"/>
  <c r="H82" i="7"/>
  <c r="I617" i="5"/>
  <c r="I82" i="7"/>
  <c r="J617" i="5"/>
  <c r="J82" i="7"/>
  <c r="A618" i="5"/>
  <c r="A29" i="7"/>
  <c r="B618" i="5"/>
  <c r="B29" i="7"/>
  <c r="C618" i="5"/>
  <c r="C29" i="7"/>
  <c r="D618" i="5"/>
  <c r="D29" i="7"/>
  <c r="E618" i="5"/>
  <c r="E29" i="7"/>
  <c r="F618" i="5"/>
  <c r="F29" i="7"/>
  <c r="G618" i="5"/>
  <c r="G29" i="7"/>
  <c r="H618" i="5"/>
  <c r="H29" i="7"/>
  <c r="I618" i="5"/>
  <c r="I29" i="7"/>
  <c r="J618" i="5"/>
  <c r="J29" i="7"/>
  <c r="A619" i="5"/>
  <c r="A30" i="7"/>
  <c r="B619" i="5"/>
  <c r="B30" i="7"/>
  <c r="C619" i="5"/>
  <c r="C30" i="7"/>
  <c r="D619" i="5"/>
  <c r="D30" i="7"/>
  <c r="E619" i="5"/>
  <c r="E30" i="7"/>
  <c r="F619" i="5"/>
  <c r="F30" i="7"/>
  <c r="G619" i="5"/>
  <c r="G30" i="7"/>
  <c r="H619" i="5"/>
  <c r="H30" i="7"/>
  <c r="I619" i="5"/>
  <c r="I30" i="7"/>
  <c r="J619" i="5"/>
  <c r="J30" i="7"/>
  <c r="A620" i="5"/>
  <c r="A31" i="7"/>
  <c r="B620" i="5"/>
  <c r="B31" i="7"/>
  <c r="C620" i="5"/>
  <c r="C31" i="7"/>
  <c r="D620" i="5"/>
  <c r="D31" i="7"/>
  <c r="E620" i="5"/>
  <c r="E31" i="7"/>
  <c r="F620" i="5"/>
  <c r="F31" i="7"/>
  <c r="G620" i="5"/>
  <c r="G31" i="7"/>
  <c r="H620" i="5"/>
  <c r="H31" i="7"/>
  <c r="I620" i="5"/>
  <c r="I31" i="7"/>
  <c r="J620" i="5"/>
  <c r="J31" i="7"/>
  <c r="A621" i="5"/>
  <c r="A57" i="7"/>
  <c r="B621" i="5"/>
  <c r="B57" i="7"/>
  <c r="C621" i="5"/>
  <c r="C57" i="7"/>
  <c r="D621" i="5"/>
  <c r="D57" i="7"/>
  <c r="E621" i="5"/>
  <c r="E57" i="7"/>
  <c r="F621" i="5"/>
  <c r="F57" i="7"/>
  <c r="G621" i="5"/>
  <c r="G57" i="7"/>
  <c r="H621" i="5"/>
  <c r="H57" i="7"/>
  <c r="I621" i="5"/>
  <c r="I57" i="7"/>
  <c r="J621" i="5"/>
  <c r="J57" i="7"/>
  <c r="A622" i="5"/>
  <c r="A108" i="7"/>
  <c r="B622" i="5"/>
  <c r="B108" i="7"/>
  <c r="C622" i="5"/>
  <c r="C108" i="7"/>
  <c r="D622" i="5"/>
  <c r="D108" i="7"/>
  <c r="E622" i="5"/>
  <c r="E108" i="7"/>
  <c r="F622" i="5"/>
  <c r="F108" i="7"/>
  <c r="G622" i="5"/>
  <c r="G108" i="7"/>
  <c r="H622" i="5"/>
  <c r="H108" i="7"/>
  <c r="I622" i="5"/>
  <c r="I108" i="7"/>
  <c r="J622" i="5"/>
  <c r="J108" i="7"/>
  <c r="A623" i="5"/>
  <c r="A58" i="7"/>
  <c r="B623" i="5"/>
  <c r="B58" i="7"/>
  <c r="C623" i="5"/>
  <c r="C58" i="7"/>
  <c r="D623" i="5"/>
  <c r="D58" i="7"/>
  <c r="E623" i="5"/>
  <c r="E58" i="7"/>
  <c r="F623" i="5"/>
  <c r="F58" i="7"/>
  <c r="G623" i="5"/>
  <c r="G58" i="7"/>
  <c r="H623" i="5"/>
  <c r="H58" i="7"/>
  <c r="I623" i="5"/>
  <c r="I58" i="7"/>
  <c r="J623" i="5"/>
  <c r="J58" i="7"/>
  <c r="A624" i="5"/>
  <c r="A59" i="7"/>
  <c r="B624" i="5"/>
  <c r="B59" i="7"/>
  <c r="C624" i="5"/>
  <c r="C59" i="7"/>
  <c r="D624" i="5"/>
  <c r="D59" i="7"/>
  <c r="E624" i="5"/>
  <c r="E59" i="7"/>
  <c r="F624" i="5"/>
  <c r="F59" i="7"/>
  <c r="G624" i="5"/>
  <c r="G59" i="7"/>
  <c r="H624" i="5"/>
  <c r="H59" i="7"/>
  <c r="I624" i="5"/>
  <c r="I59" i="7"/>
  <c r="J624" i="5"/>
  <c r="J59" i="7"/>
  <c r="A625" i="5"/>
  <c r="A83" i="7"/>
  <c r="B625" i="5"/>
  <c r="B83" i="7"/>
  <c r="C625" i="5"/>
  <c r="C83" i="7"/>
  <c r="D625" i="5"/>
  <c r="D83" i="7"/>
  <c r="E625" i="5"/>
  <c r="E83" i="7"/>
  <c r="F625" i="5"/>
  <c r="F83" i="7"/>
  <c r="G625" i="5"/>
  <c r="G83" i="7"/>
  <c r="H625" i="5"/>
  <c r="H83" i="7"/>
  <c r="I625" i="5"/>
  <c r="I83" i="7"/>
  <c r="J625" i="5"/>
  <c r="J83" i="7"/>
  <c r="A626" i="5"/>
  <c r="A32" i="7"/>
  <c r="B626" i="5"/>
  <c r="B32" i="7"/>
  <c r="C626" i="5"/>
  <c r="C32" i="7"/>
  <c r="D626" i="5"/>
  <c r="D32" i="7"/>
  <c r="E626" i="5"/>
  <c r="E32" i="7"/>
  <c r="F626" i="5"/>
  <c r="F32" i="7"/>
  <c r="G626" i="5"/>
  <c r="G32" i="7"/>
  <c r="H626" i="5"/>
  <c r="H32" i="7"/>
  <c r="I626" i="5"/>
  <c r="I32" i="7"/>
  <c r="J626" i="5"/>
  <c r="J32" i="7"/>
  <c r="A627" i="5"/>
  <c r="A60" i="7"/>
  <c r="B627" i="5"/>
  <c r="B60" i="7"/>
  <c r="C627" i="5"/>
  <c r="C60" i="7"/>
  <c r="D627" i="5"/>
  <c r="D60" i="7"/>
  <c r="E627" i="5"/>
  <c r="E60" i="7"/>
  <c r="F627" i="5"/>
  <c r="F60" i="7"/>
  <c r="G627" i="5"/>
  <c r="G60" i="7"/>
  <c r="H627" i="5"/>
  <c r="H60" i="7"/>
  <c r="I627" i="5"/>
  <c r="I60" i="7"/>
  <c r="J627" i="5"/>
  <c r="J60" i="7"/>
  <c r="A628" i="5"/>
  <c r="A109" i="7"/>
  <c r="B628" i="5"/>
  <c r="B109" i="7"/>
  <c r="C628" i="5"/>
  <c r="C109" i="7"/>
  <c r="D628" i="5"/>
  <c r="D109" i="7"/>
  <c r="E628" i="5"/>
  <c r="E109" i="7"/>
  <c r="F628" i="5"/>
  <c r="F109" i="7"/>
  <c r="G628" i="5"/>
  <c r="G109" i="7"/>
  <c r="H628" i="5"/>
  <c r="H109" i="7"/>
  <c r="I628" i="5"/>
  <c r="I109" i="7"/>
  <c r="J628" i="5"/>
  <c r="J109" i="7"/>
  <c r="A629" i="5"/>
  <c r="A61" i="7"/>
  <c r="B629" i="5"/>
  <c r="B61" i="7"/>
  <c r="C629" i="5"/>
  <c r="C61" i="7"/>
  <c r="D629" i="5"/>
  <c r="D61" i="7"/>
  <c r="E629" i="5"/>
  <c r="E61" i="7"/>
  <c r="F629" i="5"/>
  <c r="F61" i="7"/>
  <c r="G629" i="5"/>
  <c r="G61" i="7"/>
  <c r="H629" i="5"/>
  <c r="H61" i="7"/>
  <c r="I629" i="5"/>
  <c r="I61" i="7"/>
  <c r="J629" i="5"/>
  <c r="J61" i="7"/>
  <c r="A630" i="5"/>
  <c r="A84" i="7"/>
  <c r="B630" i="5"/>
  <c r="B84" i="7"/>
  <c r="C630" i="5"/>
  <c r="C84" i="7"/>
  <c r="D630" i="5"/>
  <c r="D84" i="7"/>
  <c r="E630" i="5"/>
  <c r="E84" i="7"/>
  <c r="F630" i="5"/>
  <c r="F84" i="7"/>
  <c r="G630" i="5"/>
  <c r="G84" i="7"/>
  <c r="H630" i="5"/>
  <c r="H84" i="7"/>
  <c r="I630" i="5"/>
  <c r="I84" i="7"/>
  <c r="J630" i="5"/>
  <c r="J84" i="7"/>
  <c r="A631" i="5"/>
  <c r="A110" i="7"/>
  <c r="B631" i="5"/>
  <c r="B110" i="7"/>
  <c r="C631" i="5"/>
  <c r="C110" i="7"/>
  <c r="D631" i="5"/>
  <c r="D110" i="7"/>
  <c r="E631" i="5"/>
  <c r="E110" i="7"/>
  <c r="F631" i="5"/>
  <c r="F110" i="7"/>
  <c r="G631" i="5"/>
  <c r="G110" i="7"/>
  <c r="H631" i="5"/>
  <c r="H110" i="7"/>
  <c r="I631" i="5"/>
  <c r="I110" i="7"/>
  <c r="J631" i="5"/>
  <c r="J110" i="7"/>
  <c r="A632" i="5"/>
  <c r="A111" i="7"/>
  <c r="B632" i="5"/>
  <c r="B111" i="7"/>
  <c r="C632" i="5"/>
  <c r="C111" i="7"/>
  <c r="D632" i="5"/>
  <c r="D111" i="7"/>
  <c r="E632" i="5"/>
  <c r="E111" i="7"/>
  <c r="F632" i="5"/>
  <c r="F111" i="7"/>
  <c r="G632" i="5"/>
  <c r="G111" i="7"/>
  <c r="H632" i="5"/>
  <c r="H111" i="7"/>
  <c r="I632" i="5"/>
  <c r="I111" i="7"/>
  <c r="J632" i="5"/>
  <c r="J111" i="7"/>
  <c r="A633" i="5"/>
  <c r="A85" i="7"/>
  <c r="B633" i="5"/>
  <c r="B85" i="7"/>
  <c r="C633" i="5"/>
  <c r="C85" i="7"/>
  <c r="D633" i="5"/>
  <c r="D85" i="7"/>
  <c r="E633" i="5"/>
  <c r="E85" i="7"/>
  <c r="F633" i="5"/>
  <c r="F85" i="7"/>
  <c r="G633" i="5"/>
  <c r="G85" i="7"/>
  <c r="H633" i="5"/>
  <c r="H85" i="7"/>
  <c r="I633" i="5"/>
  <c r="I85" i="7"/>
  <c r="J633" i="5"/>
  <c r="J85" i="7"/>
  <c r="A634" i="5"/>
  <c r="A86" i="7"/>
  <c r="B634" i="5"/>
  <c r="B86" i="7"/>
  <c r="C634" i="5"/>
  <c r="C86" i="7"/>
  <c r="D634" i="5"/>
  <c r="D86" i="7"/>
  <c r="E634" i="5"/>
  <c r="E86" i="7"/>
  <c r="F634" i="5"/>
  <c r="F86" i="7"/>
  <c r="G634" i="5"/>
  <c r="G86" i="7"/>
  <c r="H634" i="5"/>
  <c r="H86" i="7"/>
  <c r="I634" i="5"/>
  <c r="I86" i="7"/>
  <c r="J634" i="5"/>
  <c r="J86" i="7"/>
  <c r="A635" i="5"/>
  <c r="A112" i="7"/>
  <c r="B635" i="5"/>
  <c r="B112" i="7"/>
  <c r="C635" i="5"/>
  <c r="C112" i="7"/>
  <c r="D635" i="5"/>
  <c r="D112" i="7"/>
  <c r="E635" i="5"/>
  <c r="E112" i="7"/>
  <c r="F635" i="5"/>
  <c r="F112" i="7"/>
  <c r="G635" i="5"/>
  <c r="G112" i="7"/>
  <c r="H635" i="5"/>
  <c r="H112" i="7"/>
  <c r="I635" i="5"/>
  <c r="I112" i="7"/>
  <c r="J635" i="5"/>
  <c r="J112" i="7"/>
  <c r="A636" i="5"/>
  <c r="A33" i="7"/>
  <c r="B636" i="5"/>
  <c r="B33" i="7"/>
  <c r="C636" i="5"/>
  <c r="C33" i="7"/>
  <c r="D636" i="5"/>
  <c r="D33" i="7"/>
  <c r="E636" i="5"/>
  <c r="E33" i="7"/>
  <c r="F636" i="5"/>
  <c r="F33" i="7"/>
  <c r="G636" i="5"/>
  <c r="G33" i="7"/>
  <c r="H636" i="5"/>
  <c r="H33" i="7"/>
  <c r="I636" i="5"/>
  <c r="I33" i="7"/>
  <c r="J636" i="5"/>
  <c r="J33" i="7"/>
  <c r="A637" i="5"/>
  <c r="A87" i="7"/>
  <c r="B637" i="5"/>
  <c r="B87" i="7"/>
  <c r="C637" i="5"/>
  <c r="C87" i="7"/>
  <c r="D637" i="5"/>
  <c r="D87" i="7"/>
  <c r="E637" i="5"/>
  <c r="E87" i="7"/>
  <c r="F637" i="5"/>
  <c r="F87" i="7"/>
  <c r="G637" i="5"/>
  <c r="G87" i="7"/>
  <c r="H637" i="5"/>
  <c r="H87" i="7"/>
  <c r="I637" i="5"/>
  <c r="I87" i="7"/>
  <c r="J637" i="5"/>
  <c r="J87" i="7"/>
  <c r="A638" i="5"/>
  <c r="A62" i="7"/>
  <c r="B638" i="5"/>
  <c r="B62" i="7"/>
  <c r="C638" i="5"/>
  <c r="C62" i="7"/>
  <c r="D638" i="5"/>
  <c r="D62" i="7"/>
  <c r="E638" i="5"/>
  <c r="E62" i="7"/>
  <c r="F638" i="5"/>
  <c r="F62" i="7"/>
  <c r="G638" i="5"/>
  <c r="G62" i="7"/>
  <c r="H638" i="5"/>
  <c r="H62" i="7"/>
  <c r="I638" i="5"/>
  <c r="I62" i="7"/>
  <c r="J638" i="5"/>
  <c r="J62" i="7"/>
  <c r="A639" i="5"/>
  <c r="A63" i="7"/>
  <c r="B639" i="5"/>
  <c r="B63" i="7"/>
  <c r="C639" i="5"/>
  <c r="C63" i="7"/>
  <c r="D639" i="5"/>
  <c r="D63" i="7"/>
  <c r="E639" i="5"/>
  <c r="E63" i="7"/>
  <c r="F639" i="5"/>
  <c r="F63" i="7"/>
  <c r="G639" i="5"/>
  <c r="G63" i="7"/>
  <c r="H639" i="5"/>
  <c r="H63" i="7"/>
  <c r="I639" i="5"/>
  <c r="I63" i="7"/>
  <c r="J639" i="5"/>
  <c r="J63" i="7"/>
  <c r="A640" i="5"/>
  <c r="A88" i="7"/>
  <c r="B640" i="5"/>
  <c r="B88" i="7"/>
  <c r="C640" i="5"/>
  <c r="C88" i="7"/>
  <c r="D640" i="5"/>
  <c r="D88" i="7"/>
  <c r="E640" i="5"/>
  <c r="E88" i="7"/>
  <c r="F640" i="5"/>
  <c r="F88" i="7"/>
  <c r="G640" i="5"/>
  <c r="G88" i="7"/>
  <c r="H640" i="5"/>
  <c r="H88" i="7"/>
  <c r="I640" i="5"/>
  <c r="I88" i="7"/>
  <c r="J640" i="5"/>
  <c r="J88" i="7"/>
  <c r="A641" i="5"/>
  <c r="A12" i="7"/>
  <c r="B641" i="5"/>
  <c r="B12" i="7"/>
  <c r="C641" i="5"/>
  <c r="C12" i="7"/>
  <c r="D641" i="5"/>
  <c r="D12" i="7"/>
  <c r="E641" i="5"/>
  <c r="E12" i="7"/>
  <c r="F641" i="5"/>
  <c r="F12" i="7"/>
  <c r="G641" i="5"/>
  <c r="G12" i="7"/>
  <c r="H641" i="5"/>
  <c r="H12" i="7"/>
  <c r="I641" i="5"/>
  <c r="I12" i="7"/>
  <c r="J641" i="5"/>
  <c r="J12" i="7"/>
  <c r="A642" i="5"/>
  <c r="A13" i="7"/>
  <c r="B642" i="5"/>
  <c r="B13" i="7"/>
  <c r="C642" i="5"/>
  <c r="C13" i="7"/>
  <c r="D642" i="5"/>
  <c r="D13" i="7"/>
  <c r="E642" i="5"/>
  <c r="E13" i="7"/>
  <c r="F642" i="5"/>
  <c r="F13" i="7"/>
  <c r="G642" i="5"/>
  <c r="G13" i="7"/>
  <c r="H642" i="5"/>
  <c r="H13" i="7"/>
  <c r="I642" i="5"/>
  <c r="I13" i="7"/>
  <c r="J642" i="5"/>
  <c r="J13" i="7"/>
  <c r="A643" i="5"/>
  <c r="A64" i="7"/>
  <c r="B643" i="5"/>
  <c r="B64" i="7"/>
  <c r="C643" i="5"/>
  <c r="C64" i="7"/>
  <c r="D643" i="5"/>
  <c r="D64" i="7"/>
  <c r="E643" i="5"/>
  <c r="E64" i="7"/>
  <c r="F643" i="5"/>
  <c r="F64" i="7"/>
  <c r="G643" i="5"/>
  <c r="G64" i="7"/>
  <c r="H643" i="5"/>
  <c r="H64" i="7"/>
  <c r="I643" i="5"/>
  <c r="I64" i="7"/>
  <c r="J643" i="5"/>
  <c r="J64" i="7"/>
  <c r="A644" i="5"/>
  <c r="A89" i="7"/>
  <c r="B644" i="5"/>
  <c r="B89" i="7"/>
  <c r="C644" i="5"/>
  <c r="C89" i="7"/>
  <c r="D644" i="5"/>
  <c r="D89" i="7"/>
  <c r="E644" i="5"/>
  <c r="E89" i="7"/>
  <c r="F644" i="5"/>
  <c r="F89" i="7"/>
  <c r="G644" i="5"/>
  <c r="G89" i="7"/>
  <c r="H644" i="5"/>
  <c r="H89" i="7"/>
  <c r="I644" i="5"/>
  <c r="I89" i="7"/>
  <c r="J644" i="5"/>
  <c r="J89" i="7"/>
  <c r="A645" i="5"/>
  <c r="A65" i="7"/>
  <c r="B645" i="5"/>
  <c r="B65" i="7"/>
  <c r="C645" i="5"/>
  <c r="C65" i="7"/>
  <c r="D645" i="5"/>
  <c r="D65" i="7"/>
  <c r="E645" i="5"/>
  <c r="E65" i="7"/>
  <c r="F645" i="5"/>
  <c r="F65" i="7"/>
  <c r="G645" i="5"/>
  <c r="G65" i="7"/>
  <c r="H645" i="5"/>
  <c r="H65" i="7"/>
  <c r="I645" i="5"/>
  <c r="I65" i="7"/>
  <c r="J645" i="5"/>
  <c r="J65" i="7"/>
  <c r="A646" i="5"/>
  <c r="A34" i="7"/>
  <c r="B646" i="5"/>
  <c r="B34" i="7"/>
  <c r="C646" i="5"/>
  <c r="C34" i="7"/>
  <c r="D646" i="5"/>
  <c r="D34" i="7"/>
  <c r="E646" i="5"/>
  <c r="E34" i="7"/>
  <c r="F646" i="5"/>
  <c r="F34" i="7"/>
  <c r="G646" i="5"/>
  <c r="G34" i="7"/>
  <c r="H646" i="5"/>
  <c r="H34" i="7"/>
  <c r="I646" i="5"/>
  <c r="I34" i="7"/>
  <c r="J646" i="5"/>
  <c r="J34" i="7"/>
  <c r="A647" i="5"/>
  <c r="A35" i="7"/>
  <c r="B647" i="5"/>
  <c r="B35" i="7"/>
  <c r="C647" i="5"/>
  <c r="C35" i="7"/>
  <c r="D647" i="5"/>
  <c r="D35" i="7"/>
  <c r="E647" i="5"/>
  <c r="E35" i="7"/>
  <c r="F647" i="5"/>
  <c r="F35" i="7"/>
  <c r="G647" i="5"/>
  <c r="G35" i="7"/>
  <c r="H647" i="5"/>
  <c r="H35" i="7"/>
  <c r="I647" i="5"/>
  <c r="I35" i="7"/>
  <c r="J647" i="5"/>
  <c r="J35" i="7"/>
  <c r="A648" i="5"/>
  <c r="A36" i="7"/>
  <c r="B648" i="5"/>
  <c r="B36" i="7"/>
  <c r="C648" i="5"/>
  <c r="C36" i="7"/>
  <c r="D648" i="5"/>
  <c r="D36" i="7"/>
  <c r="E648" i="5"/>
  <c r="E36" i="7"/>
  <c r="F648" i="5"/>
  <c r="F36" i="7"/>
  <c r="G648" i="5"/>
  <c r="G36" i="7"/>
  <c r="H648" i="5"/>
  <c r="H36" i="7"/>
  <c r="I648" i="5"/>
  <c r="I36" i="7"/>
  <c r="J648" i="5"/>
  <c r="J36" i="7"/>
  <c r="A649" i="5"/>
  <c r="A66" i="7"/>
  <c r="B649" i="5"/>
  <c r="B66" i="7"/>
  <c r="C649" i="5"/>
  <c r="C66" i="7"/>
  <c r="D649" i="5"/>
  <c r="D66" i="7"/>
  <c r="E649" i="5"/>
  <c r="E66" i="7"/>
  <c r="F649" i="5"/>
  <c r="F66" i="7"/>
  <c r="G649" i="5"/>
  <c r="G66" i="7"/>
  <c r="H649" i="5"/>
  <c r="H66" i="7"/>
  <c r="I649" i="5"/>
  <c r="I66" i="7"/>
  <c r="J649" i="5"/>
  <c r="J66" i="7"/>
  <c r="B538" i="5"/>
  <c r="B4" i="7"/>
  <c r="C538" i="5"/>
  <c r="C4" i="7"/>
  <c r="D538" i="5"/>
  <c r="D4" i="7"/>
  <c r="E538" i="5"/>
  <c r="E4" i="7"/>
  <c r="F538" i="5"/>
  <c r="F4" i="7"/>
  <c r="G538" i="5"/>
  <c r="G4" i="7"/>
  <c r="H538" i="5"/>
  <c r="H4" i="7"/>
  <c r="I538" i="5"/>
  <c r="I4" i="7"/>
  <c r="J538" i="5"/>
  <c r="J4" i="7"/>
  <c r="A538" i="5"/>
  <c r="A4" i="7"/>
  <c r="A698" i="5"/>
  <c r="A51" i="9"/>
  <c r="B698" i="5"/>
  <c r="B51" i="9"/>
  <c r="C698" i="5"/>
  <c r="C51" i="9"/>
  <c r="D698" i="5"/>
  <c r="D51" i="9"/>
  <c r="E698" i="5"/>
  <c r="E51" i="9"/>
  <c r="F698" i="5"/>
  <c r="F51" i="9"/>
  <c r="G698" i="5"/>
  <c r="G51" i="9"/>
  <c r="H698" i="5"/>
  <c r="H51" i="9"/>
  <c r="I698" i="5"/>
  <c r="I51" i="9"/>
  <c r="J698" i="5"/>
  <c r="J51" i="9"/>
  <c r="A699" i="5"/>
  <c r="A52" i="9"/>
  <c r="B699" i="5"/>
  <c r="B52" i="9"/>
  <c r="C699" i="5"/>
  <c r="C52" i="9"/>
  <c r="D699" i="5"/>
  <c r="D52" i="9"/>
  <c r="E699" i="5"/>
  <c r="E52" i="9"/>
  <c r="F699" i="5"/>
  <c r="F52" i="9"/>
  <c r="G699" i="5"/>
  <c r="G52" i="9"/>
  <c r="H699" i="5"/>
  <c r="H52" i="9"/>
  <c r="I699" i="5"/>
  <c r="I52" i="9"/>
  <c r="J699" i="5"/>
  <c r="J52" i="9"/>
  <c r="A700" i="5"/>
  <c r="A53" i="9"/>
  <c r="B700" i="5"/>
  <c r="B53" i="9"/>
  <c r="C700" i="5"/>
  <c r="C53" i="9"/>
  <c r="D700" i="5"/>
  <c r="D53" i="9"/>
  <c r="E700" i="5"/>
  <c r="E53" i="9"/>
  <c r="F700" i="5"/>
  <c r="F53" i="9"/>
  <c r="G700" i="5"/>
  <c r="G53" i="9"/>
  <c r="H700" i="5"/>
  <c r="H53" i="9"/>
  <c r="I700" i="5"/>
  <c r="I53" i="9"/>
  <c r="J700" i="5"/>
  <c r="J53" i="9"/>
  <c r="A701" i="5"/>
  <c r="A54" i="9"/>
  <c r="B701" i="5"/>
  <c r="B54" i="9"/>
  <c r="C701" i="5"/>
  <c r="C54" i="9"/>
  <c r="D701" i="5"/>
  <c r="D54" i="9"/>
  <c r="E701" i="5"/>
  <c r="E54" i="9"/>
  <c r="F701" i="5"/>
  <c r="F54" i="9"/>
  <c r="G701" i="5"/>
  <c r="G54" i="9"/>
  <c r="H701" i="5"/>
  <c r="H54" i="9"/>
  <c r="I701" i="5"/>
  <c r="I54" i="9"/>
  <c r="J701" i="5"/>
  <c r="J54" i="9"/>
  <c r="A702" i="5"/>
  <c r="A55" i="9"/>
  <c r="B702" i="5"/>
  <c r="B55" i="9"/>
  <c r="C702" i="5"/>
  <c r="C55" i="9"/>
  <c r="D702" i="5"/>
  <c r="D55" i="9"/>
  <c r="E702" i="5"/>
  <c r="E55" i="9"/>
  <c r="F702" i="5"/>
  <c r="F55" i="9"/>
  <c r="G702" i="5"/>
  <c r="G55" i="9"/>
  <c r="H702" i="5"/>
  <c r="H55" i="9"/>
  <c r="I702" i="5"/>
  <c r="I55" i="9"/>
  <c r="J702" i="5"/>
  <c r="J55" i="9"/>
  <c r="A703" i="5"/>
  <c r="A56" i="9"/>
  <c r="B703" i="5"/>
  <c r="B56" i="9"/>
  <c r="C703" i="5"/>
  <c r="C56" i="9"/>
  <c r="D703" i="5"/>
  <c r="D56" i="9"/>
  <c r="E703" i="5"/>
  <c r="E56" i="9"/>
  <c r="F703" i="5"/>
  <c r="F56" i="9"/>
  <c r="G703" i="5"/>
  <c r="G56" i="9"/>
  <c r="H703" i="5"/>
  <c r="H56" i="9"/>
  <c r="I703" i="5"/>
  <c r="I56" i="9"/>
  <c r="J703" i="5"/>
  <c r="J56" i="9"/>
  <c r="A704" i="5"/>
  <c r="A57" i="9"/>
  <c r="B704" i="5"/>
  <c r="B57" i="9"/>
  <c r="C704" i="5"/>
  <c r="C57" i="9"/>
  <c r="D704" i="5"/>
  <c r="D57" i="9"/>
  <c r="E704" i="5"/>
  <c r="E57" i="9"/>
  <c r="F704" i="5"/>
  <c r="F57" i="9"/>
  <c r="G704" i="5"/>
  <c r="G57" i="9"/>
  <c r="H704" i="5"/>
  <c r="H57" i="9"/>
  <c r="I704" i="5"/>
  <c r="I57" i="9"/>
  <c r="J704" i="5"/>
  <c r="J57" i="9"/>
  <c r="A705" i="5"/>
  <c r="A58" i="9"/>
  <c r="B705" i="5"/>
  <c r="B58" i="9"/>
  <c r="C705" i="5"/>
  <c r="C58" i="9"/>
  <c r="D705" i="5"/>
  <c r="D58" i="9"/>
  <c r="E705" i="5"/>
  <c r="E58" i="9"/>
  <c r="F705" i="5"/>
  <c r="F58" i="9"/>
  <c r="G705" i="5"/>
  <c r="G58" i="9"/>
  <c r="H705" i="5"/>
  <c r="H58" i="9"/>
  <c r="I705" i="5"/>
  <c r="I58" i="9"/>
  <c r="J705" i="5"/>
  <c r="J58" i="9"/>
  <c r="A685" i="5"/>
  <c r="A38" i="9"/>
  <c r="B685" i="5"/>
  <c r="B38" i="9"/>
  <c r="C685" i="5"/>
  <c r="C38" i="9"/>
  <c r="D685" i="5"/>
  <c r="D38" i="9"/>
  <c r="E685" i="5"/>
  <c r="E38" i="9"/>
  <c r="F685" i="5"/>
  <c r="F38" i="9"/>
  <c r="G685" i="5"/>
  <c r="G38" i="9"/>
  <c r="H685" i="5"/>
  <c r="H38" i="9"/>
  <c r="I685" i="5"/>
  <c r="I38" i="9"/>
  <c r="J685" i="5"/>
  <c r="J38" i="9"/>
  <c r="A686" i="5"/>
  <c r="A39" i="9"/>
  <c r="B686" i="5"/>
  <c r="B39" i="9"/>
  <c r="C686" i="5"/>
  <c r="C39" i="9"/>
  <c r="D686" i="5"/>
  <c r="D39" i="9"/>
  <c r="E686" i="5"/>
  <c r="E39" i="9"/>
  <c r="F686" i="5"/>
  <c r="F39" i="9"/>
  <c r="G686" i="5"/>
  <c r="G39" i="9"/>
  <c r="H686" i="5"/>
  <c r="H39" i="9"/>
  <c r="I686" i="5"/>
  <c r="I39" i="9"/>
  <c r="J686" i="5"/>
  <c r="J39" i="9"/>
  <c r="A687" i="5"/>
  <c r="A40" i="9"/>
  <c r="B687" i="5"/>
  <c r="B40" i="9"/>
  <c r="C687" i="5"/>
  <c r="C40" i="9"/>
  <c r="D687" i="5"/>
  <c r="D40" i="9"/>
  <c r="E687" i="5"/>
  <c r="E40" i="9"/>
  <c r="F687" i="5"/>
  <c r="F40" i="9"/>
  <c r="G687" i="5"/>
  <c r="G40" i="9"/>
  <c r="H687" i="5"/>
  <c r="H40" i="9"/>
  <c r="I687" i="5"/>
  <c r="I40" i="9"/>
  <c r="J687" i="5"/>
  <c r="J40" i="9"/>
  <c r="A688" i="5"/>
  <c r="A41" i="9"/>
  <c r="B688" i="5"/>
  <c r="B41" i="9"/>
  <c r="C688" i="5"/>
  <c r="C41" i="9"/>
  <c r="D688" i="5"/>
  <c r="D41" i="9"/>
  <c r="E688" i="5"/>
  <c r="E41" i="9"/>
  <c r="F688" i="5"/>
  <c r="F41" i="9"/>
  <c r="G688" i="5"/>
  <c r="G41" i="9"/>
  <c r="H688" i="5"/>
  <c r="H41" i="9"/>
  <c r="I688" i="5"/>
  <c r="I41" i="9"/>
  <c r="J688" i="5"/>
  <c r="J41" i="9"/>
  <c r="A689" i="5"/>
  <c r="A42" i="9"/>
  <c r="B689" i="5"/>
  <c r="B42" i="9"/>
  <c r="C689" i="5"/>
  <c r="C42" i="9"/>
  <c r="D689" i="5"/>
  <c r="D42" i="9"/>
  <c r="E689" i="5"/>
  <c r="E42" i="9"/>
  <c r="F689" i="5"/>
  <c r="F42" i="9"/>
  <c r="G689" i="5"/>
  <c r="G42" i="9"/>
  <c r="H689" i="5"/>
  <c r="H42" i="9"/>
  <c r="I689" i="5"/>
  <c r="I42" i="9"/>
  <c r="J689" i="5"/>
  <c r="J42" i="9"/>
  <c r="A690" i="5"/>
  <c r="A43" i="9"/>
  <c r="B690" i="5"/>
  <c r="B43" i="9"/>
  <c r="C690" i="5"/>
  <c r="C43" i="9"/>
  <c r="D690" i="5"/>
  <c r="D43" i="9"/>
  <c r="E690" i="5"/>
  <c r="E43" i="9"/>
  <c r="F690" i="5"/>
  <c r="F43" i="9"/>
  <c r="G690" i="5"/>
  <c r="G43" i="9"/>
  <c r="H690" i="5"/>
  <c r="H43" i="9"/>
  <c r="I690" i="5"/>
  <c r="I43" i="9"/>
  <c r="J690" i="5"/>
  <c r="J43" i="9"/>
  <c r="A691" i="5"/>
  <c r="A44" i="9"/>
  <c r="B691" i="5"/>
  <c r="B44" i="9"/>
  <c r="C691" i="5"/>
  <c r="C44" i="9"/>
  <c r="D691" i="5"/>
  <c r="D44" i="9"/>
  <c r="E691" i="5"/>
  <c r="E44" i="9"/>
  <c r="F691" i="5"/>
  <c r="F44" i="9"/>
  <c r="G691" i="5"/>
  <c r="G44" i="9"/>
  <c r="H691" i="5"/>
  <c r="H44" i="9"/>
  <c r="I691" i="5"/>
  <c r="I44" i="9"/>
  <c r="J691" i="5"/>
  <c r="J44" i="9"/>
  <c r="A692" i="5"/>
  <c r="A45" i="9"/>
  <c r="B692" i="5"/>
  <c r="B45" i="9"/>
  <c r="C692" i="5"/>
  <c r="C45" i="9"/>
  <c r="D692" i="5"/>
  <c r="D45" i="9"/>
  <c r="E692" i="5"/>
  <c r="E45" i="9"/>
  <c r="F692" i="5"/>
  <c r="F45" i="9"/>
  <c r="G692" i="5"/>
  <c r="G45" i="9"/>
  <c r="H692" i="5"/>
  <c r="H45" i="9"/>
  <c r="I692" i="5"/>
  <c r="I45" i="9"/>
  <c r="J692" i="5"/>
  <c r="J45" i="9"/>
  <c r="A693" i="5"/>
  <c r="A46" i="9"/>
  <c r="B693" i="5"/>
  <c r="B46" i="9"/>
  <c r="C693" i="5"/>
  <c r="C46" i="9"/>
  <c r="D693" i="5"/>
  <c r="D46" i="9"/>
  <c r="E693" i="5"/>
  <c r="E46" i="9"/>
  <c r="F693" i="5"/>
  <c r="F46" i="9"/>
  <c r="G693" i="5"/>
  <c r="G46" i="9"/>
  <c r="H693" i="5"/>
  <c r="H46" i="9"/>
  <c r="I693" i="5"/>
  <c r="I46" i="9"/>
  <c r="J693" i="5"/>
  <c r="J46" i="9"/>
  <c r="A694" i="5"/>
  <c r="A47" i="9"/>
  <c r="B694" i="5"/>
  <c r="B47" i="9"/>
  <c r="C694" i="5"/>
  <c r="C47" i="9"/>
  <c r="D694" i="5"/>
  <c r="D47" i="9"/>
  <c r="E694" i="5"/>
  <c r="E47" i="9"/>
  <c r="F694" i="5"/>
  <c r="F47" i="9"/>
  <c r="G694" i="5"/>
  <c r="G47" i="9"/>
  <c r="H694" i="5"/>
  <c r="H47" i="9"/>
  <c r="I694" i="5"/>
  <c r="I47" i="9"/>
  <c r="J694" i="5"/>
  <c r="J47" i="9"/>
  <c r="A695" i="5"/>
  <c r="A48" i="9"/>
  <c r="B695" i="5"/>
  <c r="B48" i="9"/>
  <c r="C695" i="5"/>
  <c r="C48" i="9"/>
  <c r="D695" i="5"/>
  <c r="D48" i="9"/>
  <c r="E695" i="5"/>
  <c r="E48" i="9"/>
  <c r="F695" i="5"/>
  <c r="F48" i="9"/>
  <c r="G695" i="5"/>
  <c r="G48" i="9"/>
  <c r="H695" i="5"/>
  <c r="H48" i="9"/>
  <c r="I695" i="5"/>
  <c r="I48" i="9"/>
  <c r="J695" i="5"/>
  <c r="J48" i="9"/>
  <c r="A696" i="5"/>
  <c r="A49" i="9"/>
  <c r="B696" i="5"/>
  <c r="B49" i="9"/>
  <c r="C696" i="5"/>
  <c r="C49" i="9"/>
  <c r="D696" i="5"/>
  <c r="D49" i="9"/>
  <c r="E696" i="5"/>
  <c r="E49" i="9"/>
  <c r="F696" i="5"/>
  <c r="F49" i="9"/>
  <c r="G696" i="5"/>
  <c r="G49" i="9"/>
  <c r="H696" i="5"/>
  <c r="H49" i="9"/>
  <c r="I696" i="5"/>
  <c r="I49" i="9"/>
  <c r="J696" i="5"/>
  <c r="J49" i="9"/>
  <c r="A697" i="5"/>
  <c r="A50" i="9"/>
  <c r="B697" i="5"/>
  <c r="B50" i="9"/>
  <c r="C697" i="5"/>
  <c r="C50" i="9"/>
  <c r="D697" i="5"/>
  <c r="D50" i="9"/>
  <c r="E697" i="5"/>
  <c r="E50" i="9"/>
  <c r="F697" i="5"/>
  <c r="F50" i="9"/>
  <c r="G697" i="5"/>
  <c r="G50" i="9"/>
  <c r="H697" i="5"/>
  <c r="H50" i="9"/>
  <c r="I697" i="5"/>
  <c r="I50" i="9"/>
  <c r="J697" i="5"/>
  <c r="J50" i="9"/>
  <c r="A678" i="5"/>
  <c r="A31" i="9"/>
  <c r="B678" i="5"/>
  <c r="B31" i="9"/>
  <c r="C678" i="5"/>
  <c r="C31" i="9"/>
  <c r="D678" i="5"/>
  <c r="D31" i="9"/>
  <c r="E678" i="5"/>
  <c r="E31" i="9"/>
  <c r="F678" i="5"/>
  <c r="F31" i="9"/>
  <c r="G678" i="5"/>
  <c r="G31" i="9"/>
  <c r="H678" i="5"/>
  <c r="H31" i="9"/>
  <c r="I678" i="5"/>
  <c r="I31" i="9"/>
  <c r="J678" i="5"/>
  <c r="J31" i="9"/>
  <c r="A679" i="5"/>
  <c r="A32" i="9"/>
  <c r="B679" i="5"/>
  <c r="B32" i="9"/>
  <c r="C679" i="5"/>
  <c r="C32" i="9"/>
  <c r="D679" i="5"/>
  <c r="D32" i="9"/>
  <c r="E679" i="5"/>
  <c r="E32" i="9"/>
  <c r="F679" i="5"/>
  <c r="F32" i="9"/>
  <c r="G679" i="5"/>
  <c r="G32" i="9"/>
  <c r="H679" i="5"/>
  <c r="H32" i="9"/>
  <c r="I679" i="5"/>
  <c r="I32" i="9"/>
  <c r="J679" i="5"/>
  <c r="J32" i="9"/>
  <c r="A680" i="5"/>
  <c r="A33" i="9"/>
  <c r="B680" i="5"/>
  <c r="B33" i="9"/>
  <c r="C680" i="5"/>
  <c r="C33" i="9"/>
  <c r="D680" i="5"/>
  <c r="D33" i="9"/>
  <c r="E680" i="5"/>
  <c r="E33" i="9"/>
  <c r="F680" i="5"/>
  <c r="F33" i="9"/>
  <c r="G680" i="5"/>
  <c r="G33" i="9"/>
  <c r="H680" i="5"/>
  <c r="H33" i="9"/>
  <c r="I680" i="5"/>
  <c r="I33" i="9"/>
  <c r="J680" i="5"/>
  <c r="J33" i="9"/>
  <c r="A681" i="5"/>
  <c r="A34" i="9"/>
  <c r="B681" i="5"/>
  <c r="B34" i="9"/>
  <c r="C681" i="5"/>
  <c r="C34" i="9"/>
  <c r="D681" i="5"/>
  <c r="D34" i="9"/>
  <c r="E681" i="5"/>
  <c r="E34" i="9"/>
  <c r="F681" i="5"/>
  <c r="F34" i="9"/>
  <c r="G681" i="5"/>
  <c r="G34" i="9"/>
  <c r="H681" i="5"/>
  <c r="H34" i="9"/>
  <c r="I681" i="5"/>
  <c r="I34" i="9"/>
  <c r="J681" i="5"/>
  <c r="J34" i="9"/>
  <c r="A682" i="5"/>
  <c r="A35" i="9"/>
  <c r="B682" i="5"/>
  <c r="B35" i="9"/>
  <c r="C682" i="5"/>
  <c r="C35" i="9"/>
  <c r="D682" i="5"/>
  <c r="D35" i="9"/>
  <c r="E682" i="5"/>
  <c r="E35" i="9"/>
  <c r="F682" i="5"/>
  <c r="F35" i="9"/>
  <c r="G682" i="5"/>
  <c r="G35" i="9"/>
  <c r="H682" i="5"/>
  <c r="H35" i="9"/>
  <c r="I682" i="5"/>
  <c r="I35" i="9"/>
  <c r="J682" i="5"/>
  <c r="J35" i="9"/>
  <c r="A683" i="5"/>
  <c r="A36" i="9"/>
  <c r="B683" i="5"/>
  <c r="B36" i="9"/>
  <c r="C683" i="5"/>
  <c r="C36" i="9"/>
  <c r="D683" i="5"/>
  <c r="D36" i="9"/>
  <c r="E683" i="5"/>
  <c r="E36" i="9"/>
  <c r="F683" i="5"/>
  <c r="F36" i="9"/>
  <c r="G683" i="5"/>
  <c r="G36" i="9"/>
  <c r="H683" i="5"/>
  <c r="H36" i="9"/>
  <c r="I683" i="5"/>
  <c r="I36" i="9"/>
  <c r="J683" i="5"/>
  <c r="J36" i="9"/>
  <c r="A684" i="5"/>
  <c r="A37" i="9"/>
  <c r="B684" i="5"/>
  <c r="B37" i="9"/>
  <c r="C684" i="5"/>
  <c r="C37" i="9"/>
  <c r="D684" i="5"/>
  <c r="D37" i="9"/>
  <c r="E684" i="5"/>
  <c r="E37" i="9"/>
  <c r="F684" i="5"/>
  <c r="F37" i="9"/>
  <c r="G684" i="5"/>
  <c r="G37" i="9"/>
  <c r="H684" i="5"/>
  <c r="H37" i="9"/>
  <c r="I684" i="5"/>
  <c r="I37" i="9"/>
  <c r="J684" i="5"/>
  <c r="J37" i="9"/>
  <c r="A671" i="5"/>
  <c r="A22" i="9"/>
  <c r="B671" i="5"/>
  <c r="B22" i="9"/>
  <c r="C671" i="5"/>
  <c r="C22" i="9"/>
  <c r="D671" i="5"/>
  <c r="D22" i="9"/>
  <c r="E671" i="5"/>
  <c r="E22" i="9"/>
  <c r="G671" i="5"/>
  <c r="G22" i="9"/>
  <c r="J671" i="5"/>
  <c r="J22" i="9"/>
  <c r="M22"/>
  <c r="F671" i="5"/>
  <c r="F22" i="9"/>
  <c r="H671" i="5"/>
  <c r="H22" i="9"/>
  <c r="I671" i="5"/>
  <c r="I22" i="9"/>
  <c r="A672" i="5"/>
  <c r="A8" i="9"/>
  <c r="B672" i="5"/>
  <c r="B8" i="9"/>
  <c r="C672" i="5"/>
  <c r="C8" i="9"/>
  <c r="D672" i="5"/>
  <c r="D8" i="9"/>
  <c r="E672" i="5"/>
  <c r="E8" i="9"/>
  <c r="G672" i="5"/>
  <c r="G8" i="9"/>
  <c r="J672" i="5"/>
  <c r="J8" i="9"/>
  <c r="M8"/>
  <c r="F672" i="5"/>
  <c r="F8" i="9"/>
  <c r="H672" i="5"/>
  <c r="H8" i="9"/>
  <c r="I672" i="5"/>
  <c r="I8" i="9"/>
  <c r="A673" i="5"/>
  <c r="A13" i="9"/>
  <c r="B673" i="5"/>
  <c r="B13" i="9"/>
  <c r="C673" i="5"/>
  <c r="C13" i="9"/>
  <c r="D673" i="5"/>
  <c r="D13" i="9"/>
  <c r="E673" i="5"/>
  <c r="E13" i="9"/>
  <c r="G673" i="5"/>
  <c r="G13" i="9"/>
  <c r="J673" i="5"/>
  <c r="J13" i="9"/>
  <c r="M13"/>
  <c r="F673" i="5"/>
  <c r="F13" i="9"/>
  <c r="H673" i="5"/>
  <c r="H13" i="9"/>
  <c r="I673" i="5"/>
  <c r="I13" i="9"/>
  <c r="A674" i="5"/>
  <c r="A6" i="9"/>
  <c r="B674" i="5"/>
  <c r="B6" i="9"/>
  <c r="C674" i="5"/>
  <c r="C6" i="9"/>
  <c r="D674" i="5"/>
  <c r="D6" i="9"/>
  <c r="E674" i="5"/>
  <c r="E6" i="9"/>
  <c r="G674" i="5"/>
  <c r="G6" i="9"/>
  <c r="J674" i="5"/>
  <c r="J6" i="9"/>
  <c r="M6"/>
  <c r="F674" i="5"/>
  <c r="F6" i="9"/>
  <c r="H674" i="5"/>
  <c r="H6" i="9"/>
  <c r="I674" i="5"/>
  <c r="I6" i="9"/>
  <c r="A675" i="5"/>
  <c r="A19" i="9"/>
  <c r="B675" i="5"/>
  <c r="B19" i="9"/>
  <c r="C675" i="5"/>
  <c r="C19" i="9"/>
  <c r="D675" i="5"/>
  <c r="D19" i="9"/>
  <c r="E675" i="5"/>
  <c r="E19" i="9"/>
  <c r="G675" i="5"/>
  <c r="G19" i="9"/>
  <c r="J675" i="5"/>
  <c r="J19" i="9"/>
  <c r="M19"/>
  <c r="F675" i="5"/>
  <c r="F19" i="9"/>
  <c r="H675" i="5"/>
  <c r="H19" i="9"/>
  <c r="I675" i="5"/>
  <c r="I19" i="9"/>
  <c r="A676" i="5"/>
  <c r="A25" i="9"/>
  <c r="B676" i="5"/>
  <c r="B25" i="9"/>
  <c r="C676" i="5"/>
  <c r="C25" i="9"/>
  <c r="D676" i="5"/>
  <c r="D25" i="9"/>
  <c r="E676" i="5"/>
  <c r="E25" i="9"/>
  <c r="G676" i="5"/>
  <c r="G25" i="9"/>
  <c r="J676" i="5"/>
  <c r="J25" i="9"/>
  <c r="M25"/>
  <c r="F676" i="5"/>
  <c r="F25" i="9"/>
  <c r="H676" i="5"/>
  <c r="H25" i="9"/>
  <c r="I676" i="5"/>
  <c r="I25" i="9"/>
  <c r="A677" i="5"/>
  <c r="A7" i="9"/>
  <c r="B677" i="5"/>
  <c r="B7" i="9"/>
  <c r="C677" i="5"/>
  <c r="C7" i="9"/>
  <c r="D677" i="5"/>
  <c r="D7" i="9"/>
  <c r="E677" i="5"/>
  <c r="E7" i="9"/>
  <c r="G677" i="5"/>
  <c r="G7" i="9"/>
  <c r="J677" i="5"/>
  <c r="J7" i="9"/>
  <c r="M7"/>
  <c r="F677" i="5"/>
  <c r="F7" i="9"/>
  <c r="H677" i="5"/>
  <c r="H7" i="9"/>
  <c r="I677" i="5"/>
  <c r="I7" i="9"/>
  <c r="A651" i="5"/>
  <c r="A23" i="9"/>
  <c r="B651" i="5"/>
  <c r="B23" i="9"/>
  <c r="C651" i="5"/>
  <c r="C23" i="9"/>
  <c r="D651" i="5"/>
  <c r="D23" i="9"/>
  <c r="E651" i="5"/>
  <c r="E23" i="9"/>
  <c r="G651" i="5"/>
  <c r="G23" i="9"/>
  <c r="J651" i="5"/>
  <c r="J23" i="9"/>
  <c r="M23"/>
  <c r="F651" i="5"/>
  <c r="F23" i="9"/>
  <c r="H651" i="5"/>
  <c r="H23" i="9"/>
  <c r="I651" i="5"/>
  <c r="I23" i="9"/>
  <c r="A652" i="5"/>
  <c r="A11" i="9"/>
  <c r="B652" i="5"/>
  <c r="B11" i="9"/>
  <c r="C652" i="5"/>
  <c r="C11" i="9"/>
  <c r="D652" i="5"/>
  <c r="D11" i="9"/>
  <c r="E652" i="5"/>
  <c r="E11" i="9"/>
  <c r="G652" i="5"/>
  <c r="G11" i="9"/>
  <c r="J652" i="5"/>
  <c r="J11" i="9"/>
  <c r="M11"/>
  <c r="F652" i="5"/>
  <c r="F11" i="9"/>
  <c r="H652" i="5"/>
  <c r="H11" i="9"/>
  <c r="I652" i="5"/>
  <c r="I11" i="9"/>
  <c r="A653" i="5"/>
  <c r="A5" i="9"/>
  <c r="B653" i="5"/>
  <c r="B5" i="9"/>
  <c r="C653" i="5"/>
  <c r="C5" i="9"/>
  <c r="D653" i="5"/>
  <c r="D5" i="9"/>
  <c r="E653" i="5"/>
  <c r="E5" i="9"/>
  <c r="G653" i="5"/>
  <c r="G5" i="9"/>
  <c r="J653" i="5"/>
  <c r="J5" i="9"/>
  <c r="M5"/>
  <c r="F653" i="5"/>
  <c r="F5" i="9"/>
  <c r="H653" i="5"/>
  <c r="H5" i="9"/>
  <c r="I653" i="5"/>
  <c r="I5" i="9"/>
  <c r="A654" i="5"/>
  <c r="A16" i="9"/>
  <c r="B654" i="5"/>
  <c r="B16" i="9"/>
  <c r="C654" i="5"/>
  <c r="C16" i="9"/>
  <c r="D654" i="5"/>
  <c r="D16" i="9"/>
  <c r="E654" i="5"/>
  <c r="E16" i="9"/>
  <c r="G654" i="5"/>
  <c r="G16" i="9"/>
  <c r="J654" i="5"/>
  <c r="J16" i="9"/>
  <c r="M16"/>
  <c r="F654" i="5"/>
  <c r="F16" i="9"/>
  <c r="H654" i="5"/>
  <c r="H16" i="9"/>
  <c r="I654" i="5"/>
  <c r="I16" i="9"/>
  <c r="A655" i="5"/>
  <c r="A9" i="9"/>
  <c r="B655" i="5"/>
  <c r="B9" i="9"/>
  <c r="C655" i="5"/>
  <c r="C9" i="9"/>
  <c r="D655" i="5"/>
  <c r="D9" i="9"/>
  <c r="E655" i="5"/>
  <c r="E9" i="9"/>
  <c r="G655" i="5"/>
  <c r="G9" i="9"/>
  <c r="J655" i="5"/>
  <c r="J9" i="9"/>
  <c r="M9"/>
  <c r="F655" i="5"/>
  <c r="F9" i="9"/>
  <c r="H655" i="5"/>
  <c r="H9" i="9"/>
  <c r="I655" i="5"/>
  <c r="I9" i="9"/>
  <c r="A656" i="5"/>
  <c r="A20" i="9"/>
  <c r="B656" i="5"/>
  <c r="B20" i="9"/>
  <c r="C656" i="5"/>
  <c r="C20" i="9"/>
  <c r="D656" i="5"/>
  <c r="D20" i="9"/>
  <c r="E656" i="5"/>
  <c r="E20" i="9"/>
  <c r="G656" i="5"/>
  <c r="G20" i="9"/>
  <c r="J656" i="5"/>
  <c r="J20" i="9"/>
  <c r="M20"/>
  <c r="F656" i="5"/>
  <c r="F20" i="9"/>
  <c r="H656" i="5"/>
  <c r="H20" i="9"/>
  <c r="I656" i="5"/>
  <c r="I20" i="9"/>
  <c r="A657" i="5"/>
  <c r="A2" i="9"/>
  <c r="B657" i="5"/>
  <c r="B2" i="9"/>
  <c r="C657" i="5"/>
  <c r="C2" i="9"/>
  <c r="D657" i="5"/>
  <c r="D2" i="9"/>
  <c r="E657" i="5"/>
  <c r="E2" i="9"/>
  <c r="G657" i="5"/>
  <c r="G2" i="9"/>
  <c r="J657" i="5"/>
  <c r="J2" i="9"/>
  <c r="M2"/>
  <c r="F657" i="5"/>
  <c r="F2" i="9"/>
  <c r="H657" i="5"/>
  <c r="H2" i="9"/>
  <c r="I657" i="5"/>
  <c r="I2" i="9"/>
  <c r="A658" i="5"/>
  <c r="A17" i="9"/>
  <c r="B658" i="5"/>
  <c r="B17" i="9"/>
  <c r="C658" i="5"/>
  <c r="C17" i="9"/>
  <c r="D658" i="5"/>
  <c r="D17" i="9"/>
  <c r="E658" i="5"/>
  <c r="E17" i="9"/>
  <c r="G658" i="5"/>
  <c r="G17" i="9"/>
  <c r="J658" i="5"/>
  <c r="J17" i="9"/>
  <c r="M17"/>
  <c r="F658" i="5"/>
  <c r="F17" i="9"/>
  <c r="H658" i="5"/>
  <c r="H17" i="9"/>
  <c r="I658" i="5"/>
  <c r="I17" i="9"/>
  <c r="A659" i="5"/>
  <c r="A14" i="9"/>
  <c r="B659" i="5"/>
  <c r="B14" i="9"/>
  <c r="C659" i="5"/>
  <c r="C14" i="9"/>
  <c r="D659" i="5"/>
  <c r="D14" i="9"/>
  <c r="E659" i="5"/>
  <c r="E14" i="9"/>
  <c r="G659" i="5"/>
  <c r="G14" i="9"/>
  <c r="J659" i="5"/>
  <c r="J14" i="9"/>
  <c r="M14"/>
  <c r="F659" i="5"/>
  <c r="F14" i="9"/>
  <c r="H659" i="5"/>
  <c r="H14" i="9"/>
  <c r="I659" i="5"/>
  <c r="I14" i="9"/>
  <c r="A660" i="5"/>
  <c r="A26" i="9"/>
  <c r="B660" i="5"/>
  <c r="B26" i="9"/>
  <c r="C660" i="5"/>
  <c r="C26" i="9"/>
  <c r="D660" i="5"/>
  <c r="D26" i="9"/>
  <c r="E660" i="5"/>
  <c r="E26" i="9"/>
  <c r="G660" i="5"/>
  <c r="G26" i="9"/>
  <c r="J660" i="5"/>
  <c r="J26" i="9"/>
  <c r="M26"/>
  <c r="F660" i="5"/>
  <c r="F26" i="9"/>
  <c r="H660" i="5"/>
  <c r="H26" i="9"/>
  <c r="I660" i="5"/>
  <c r="I26" i="9"/>
  <c r="A661" i="5"/>
  <c r="A12" i="9"/>
  <c r="B661" i="5"/>
  <c r="B12" i="9"/>
  <c r="C661" i="5"/>
  <c r="C12" i="9"/>
  <c r="D661" i="5"/>
  <c r="D12" i="9"/>
  <c r="E661" i="5"/>
  <c r="E12" i="9"/>
  <c r="G661" i="5"/>
  <c r="G12" i="9"/>
  <c r="J661" i="5"/>
  <c r="J12" i="9"/>
  <c r="M12"/>
  <c r="F661" i="5"/>
  <c r="F12" i="9"/>
  <c r="H661" i="5"/>
  <c r="H12" i="9"/>
  <c r="I661" i="5"/>
  <c r="I12" i="9"/>
  <c r="A662" i="5"/>
  <c r="A21" i="9"/>
  <c r="B662" i="5"/>
  <c r="B21" i="9"/>
  <c r="C662" i="5"/>
  <c r="C21" i="9"/>
  <c r="D662" i="5"/>
  <c r="D21" i="9"/>
  <c r="E662" i="5"/>
  <c r="E21" i="9"/>
  <c r="G662" i="5"/>
  <c r="G21" i="9"/>
  <c r="J662" i="5"/>
  <c r="J21" i="9"/>
  <c r="M21"/>
  <c r="F662" i="5"/>
  <c r="F21" i="9"/>
  <c r="H662" i="5"/>
  <c r="H21" i="9"/>
  <c r="I662" i="5"/>
  <c r="I21" i="9"/>
  <c r="A663" i="5"/>
  <c r="A27" i="9"/>
  <c r="B663" i="5"/>
  <c r="B27" i="9"/>
  <c r="C663" i="5"/>
  <c r="C27" i="9"/>
  <c r="D663" i="5"/>
  <c r="D27" i="9"/>
  <c r="E663" i="5"/>
  <c r="E27" i="9"/>
  <c r="G663" i="5"/>
  <c r="G27" i="9"/>
  <c r="J663" i="5"/>
  <c r="J27" i="9"/>
  <c r="M27"/>
  <c r="F663" i="5"/>
  <c r="F27" i="9"/>
  <c r="H663" i="5"/>
  <c r="H27" i="9"/>
  <c r="I663" i="5"/>
  <c r="I27" i="9"/>
  <c r="A664" i="5"/>
  <c r="A28" i="9"/>
  <c r="B664" i="5"/>
  <c r="B28" i="9"/>
  <c r="C664" i="5"/>
  <c r="C28" i="9"/>
  <c r="D664" i="5"/>
  <c r="D28" i="9"/>
  <c r="E664" i="5"/>
  <c r="E28" i="9"/>
  <c r="G664" i="5"/>
  <c r="G28" i="9"/>
  <c r="J664" i="5"/>
  <c r="J28" i="9"/>
  <c r="M28"/>
  <c r="F664" i="5"/>
  <c r="F28" i="9"/>
  <c r="H664" i="5"/>
  <c r="H28" i="9"/>
  <c r="I664" i="5"/>
  <c r="I28" i="9"/>
  <c r="A665" i="5"/>
  <c r="A18" i="9"/>
  <c r="B665" i="5"/>
  <c r="B18" i="9"/>
  <c r="C665" i="5"/>
  <c r="C18" i="9"/>
  <c r="D665" i="5"/>
  <c r="D18" i="9"/>
  <c r="E665" i="5"/>
  <c r="E18" i="9"/>
  <c r="G665" i="5"/>
  <c r="G18" i="9"/>
  <c r="J665" i="5"/>
  <c r="J18" i="9"/>
  <c r="M18"/>
  <c r="F665" i="5"/>
  <c r="F18" i="9"/>
  <c r="H665" i="5"/>
  <c r="H18" i="9"/>
  <c r="I665" i="5"/>
  <c r="I18" i="9"/>
  <c r="A666" i="5"/>
  <c r="A3" i="9"/>
  <c r="B666" i="5"/>
  <c r="B3" i="9"/>
  <c r="C666" i="5"/>
  <c r="C3" i="9"/>
  <c r="D666" i="5"/>
  <c r="D3" i="9"/>
  <c r="E666" i="5"/>
  <c r="E3" i="9"/>
  <c r="G666" i="5"/>
  <c r="G3" i="9"/>
  <c r="J666" i="5"/>
  <c r="J3" i="9"/>
  <c r="M3"/>
  <c r="F666" i="5"/>
  <c r="F3" i="9"/>
  <c r="H666" i="5"/>
  <c r="H3" i="9"/>
  <c r="I666" i="5"/>
  <c r="I3" i="9"/>
  <c r="A667" i="5"/>
  <c r="A24" i="9"/>
  <c r="B667" i="5"/>
  <c r="B24" i="9"/>
  <c r="C667" i="5"/>
  <c r="C24" i="9"/>
  <c r="D667" i="5"/>
  <c r="D24" i="9"/>
  <c r="E667" i="5"/>
  <c r="E24" i="9"/>
  <c r="G667" i="5"/>
  <c r="G24" i="9"/>
  <c r="J667" i="5"/>
  <c r="J24" i="9"/>
  <c r="M24"/>
  <c r="F667" i="5"/>
  <c r="F24" i="9"/>
  <c r="H667" i="5"/>
  <c r="H24" i="9"/>
  <c r="I667" i="5"/>
  <c r="I24" i="9"/>
  <c r="A668" i="5"/>
  <c r="A4" i="9"/>
  <c r="B668" i="5"/>
  <c r="B4" i="9"/>
  <c r="C668" i="5"/>
  <c r="C4" i="9"/>
  <c r="D668" i="5"/>
  <c r="D4" i="9"/>
  <c r="E668" i="5"/>
  <c r="E4" i="9"/>
  <c r="G668" i="5"/>
  <c r="G4" i="9"/>
  <c r="J668" i="5"/>
  <c r="J4" i="9"/>
  <c r="M4"/>
  <c r="F668" i="5"/>
  <c r="F4" i="9"/>
  <c r="H668" i="5"/>
  <c r="H4" i="9"/>
  <c r="I668" i="5"/>
  <c r="I4" i="9"/>
  <c r="A669" i="5"/>
  <c r="A29" i="9"/>
  <c r="B669" i="5"/>
  <c r="B29" i="9"/>
  <c r="C669" i="5"/>
  <c r="C29" i="9"/>
  <c r="D669" i="5"/>
  <c r="D29" i="9"/>
  <c r="E669" i="5"/>
  <c r="E29" i="9"/>
  <c r="G669" i="5"/>
  <c r="G29" i="9"/>
  <c r="J669" i="5"/>
  <c r="J29" i="9"/>
  <c r="M29"/>
  <c r="F669" i="5"/>
  <c r="F29" i="9"/>
  <c r="H669" i="5"/>
  <c r="H29" i="9"/>
  <c r="I669" i="5"/>
  <c r="I29" i="9"/>
  <c r="A670" i="5"/>
  <c r="A15" i="9"/>
  <c r="B670" i="5"/>
  <c r="B15" i="9"/>
  <c r="C670" i="5"/>
  <c r="C15" i="9"/>
  <c r="D670" i="5"/>
  <c r="D15" i="9"/>
  <c r="E670" i="5"/>
  <c r="E15" i="9"/>
  <c r="G670" i="5"/>
  <c r="G15" i="9"/>
  <c r="J670" i="5"/>
  <c r="J15" i="9"/>
  <c r="M15"/>
  <c r="F670" i="5"/>
  <c r="F15" i="9"/>
  <c r="H670" i="5"/>
  <c r="H15" i="9"/>
  <c r="I670" i="5"/>
  <c r="I15" i="9"/>
  <c r="B650" i="5"/>
  <c r="B10" i="9"/>
  <c r="C650" i="5"/>
  <c r="C10" i="9"/>
  <c r="D650" i="5"/>
  <c r="D10" i="9"/>
  <c r="E650" i="5"/>
  <c r="E10" i="9"/>
  <c r="G650" i="5"/>
  <c r="G10" i="9"/>
  <c r="J650" i="5"/>
  <c r="J10" i="9"/>
  <c r="M10"/>
  <c r="F650" i="5"/>
  <c r="F10" i="9"/>
  <c r="H650" i="5"/>
  <c r="H10" i="9"/>
  <c r="I650" i="5"/>
  <c r="I10" i="9"/>
  <c r="A650" i="5"/>
  <c r="A10" i="9"/>
  <c r="A707" i="5"/>
  <c r="A29" i="8"/>
  <c r="B707" i="5"/>
  <c r="B29" i="8"/>
  <c r="C707" i="5"/>
  <c r="C29" i="8"/>
  <c r="D707" i="5"/>
  <c r="D29" i="8"/>
  <c r="M29"/>
  <c r="A708" i="5"/>
  <c r="A23" i="8"/>
  <c r="B708" i="5"/>
  <c r="B23" i="8"/>
  <c r="C708" i="5"/>
  <c r="C23" i="8"/>
  <c r="D708" i="5"/>
  <c r="D23" i="8"/>
  <c r="M23"/>
  <c r="A709" i="5"/>
  <c r="A42" i="8"/>
  <c r="B709" i="5"/>
  <c r="B42" i="8"/>
  <c r="C709" i="5"/>
  <c r="C42" i="8"/>
  <c r="D709" i="5"/>
  <c r="D42" i="8"/>
  <c r="M42"/>
  <c r="A710" i="5"/>
  <c r="A24" i="8"/>
  <c r="B710" i="5"/>
  <c r="B24" i="8"/>
  <c r="C710" i="5"/>
  <c r="C24" i="8"/>
  <c r="D710" i="5"/>
  <c r="D24" i="8"/>
  <c r="M24"/>
  <c r="A711" i="5"/>
  <c r="A52" i="8"/>
  <c r="B711" i="5"/>
  <c r="B52" i="8"/>
  <c r="C711" i="5"/>
  <c r="C52" i="8"/>
  <c r="D711" i="5"/>
  <c r="D52" i="8"/>
  <c r="M52"/>
  <c r="A712" i="5"/>
  <c r="A38" i="8"/>
  <c r="B712" i="5"/>
  <c r="B38" i="8"/>
  <c r="C712" i="5"/>
  <c r="C38" i="8"/>
  <c r="D712" i="5"/>
  <c r="D38" i="8"/>
  <c r="M38"/>
  <c r="A713" i="5"/>
  <c r="A8" i="8"/>
  <c r="B713" i="5"/>
  <c r="B8" i="8"/>
  <c r="C713" i="5"/>
  <c r="C8" i="8"/>
  <c r="D713" i="5"/>
  <c r="D8" i="8"/>
  <c r="M8"/>
  <c r="A714" i="5"/>
  <c r="A53" i="8"/>
  <c r="B714" i="5"/>
  <c r="B53" i="8"/>
  <c r="C714" i="5"/>
  <c r="C53" i="8"/>
  <c r="D714" i="5"/>
  <c r="D53" i="8"/>
  <c r="M53"/>
  <c r="A715" i="5"/>
  <c r="A32" i="8"/>
  <c r="B715" i="5"/>
  <c r="B32" i="8"/>
  <c r="C715" i="5"/>
  <c r="C32" i="8"/>
  <c r="D715" i="5"/>
  <c r="D32" i="8"/>
  <c r="M32"/>
  <c r="A716" i="5"/>
  <c r="A86" i="8"/>
  <c r="B716" i="5"/>
  <c r="B86" i="8"/>
  <c r="C716" i="5"/>
  <c r="C86" i="8"/>
  <c r="D716" i="5"/>
  <c r="D86" i="8"/>
  <c r="M86"/>
  <c r="A717" i="5"/>
  <c r="A17" i="8"/>
  <c r="B717" i="5"/>
  <c r="B17" i="8"/>
  <c r="C717" i="5"/>
  <c r="C17" i="8"/>
  <c r="D717" i="5"/>
  <c r="D17" i="8"/>
  <c r="M17"/>
  <c r="A718" i="5"/>
  <c r="A75" i="8"/>
  <c r="B718" i="5"/>
  <c r="B75" i="8"/>
  <c r="C718" i="5"/>
  <c r="C75" i="8"/>
  <c r="D718" i="5"/>
  <c r="D75" i="8"/>
  <c r="M75"/>
  <c r="A719" i="5"/>
  <c r="A65" i="8"/>
  <c r="B719" i="5"/>
  <c r="B65" i="8"/>
  <c r="C719" i="5"/>
  <c r="C65" i="8"/>
  <c r="D719" i="5"/>
  <c r="D65" i="8"/>
  <c r="M65"/>
  <c r="A720" i="5"/>
  <c r="A30" i="8"/>
  <c r="B720" i="5"/>
  <c r="B30" i="8"/>
  <c r="C720" i="5"/>
  <c r="C30" i="8"/>
  <c r="D720" i="5"/>
  <c r="D30" i="8"/>
  <c r="M30"/>
  <c r="A721" i="5"/>
  <c r="A27" i="8"/>
  <c r="B721" i="5"/>
  <c r="B27" i="8"/>
  <c r="C721" i="5"/>
  <c r="C27" i="8"/>
  <c r="D721" i="5"/>
  <c r="D27" i="8"/>
  <c r="M27"/>
  <c r="A722" i="5"/>
  <c r="A43" i="8"/>
  <c r="B722" i="5"/>
  <c r="B43" i="8"/>
  <c r="C722" i="5"/>
  <c r="C43" i="8"/>
  <c r="D722" i="5"/>
  <c r="D43" i="8"/>
  <c r="M43"/>
  <c r="A723" i="5"/>
  <c r="A54" i="8"/>
  <c r="B723" i="5"/>
  <c r="B54" i="8"/>
  <c r="C723" i="5"/>
  <c r="C54" i="8"/>
  <c r="D723" i="5"/>
  <c r="D54" i="8"/>
  <c r="M54"/>
  <c r="A724" i="5"/>
  <c r="A44" i="8"/>
  <c r="B724" i="5"/>
  <c r="B44" i="8"/>
  <c r="C724" i="5"/>
  <c r="C44" i="8"/>
  <c r="D724" i="5"/>
  <c r="D44" i="8"/>
  <c r="M44"/>
  <c r="A725" i="5"/>
  <c r="A66" i="8"/>
  <c r="B725" i="5"/>
  <c r="B66" i="8"/>
  <c r="C725" i="5"/>
  <c r="C66" i="8"/>
  <c r="D725" i="5"/>
  <c r="D66" i="8"/>
  <c r="M66"/>
  <c r="A726" i="5"/>
  <c r="A50" i="8"/>
  <c r="B726" i="5"/>
  <c r="B50" i="8"/>
  <c r="C726" i="5"/>
  <c r="C50" i="8"/>
  <c r="D726" i="5"/>
  <c r="D50" i="8"/>
  <c r="M50"/>
  <c r="A727" i="5"/>
  <c r="A9" i="8"/>
  <c r="B727" i="5"/>
  <c r="B9" i="8"/>
  <c r="C727" i="5"/>
  <c r="C9" i="8"/>
  <c r="D727" i="5"/>
  <c r="D9" i="8"/>
  <c r="M9"/>
  <c r="A728" i="5"/>
  <c r="A45" i="8"/>
  <c r="B728" i="5"/>
  <c r="B45" i="8"/>
  <c r="C728" i="5"/>
  <c r="C45" i="8"/>
  <c r="D728" i="5"/>
  <c r="D45" i="8"/>
  <c r="M45"/>
  <c r="A729" i="5"/>
  <c r="A31" i="8"/>
  <c r="B729" i="5"/>
  <c r="B31" i="8"/>
  <c r="C729" i="5"/>
  <c r="C31" i="8"/>
  <c r="D729" i="5"/>
  <c r="D31" i="8"/>
  <c r="M31"/>
  <c r="A730" i="5"/>
  <c r="A14" i="8"/>
  <c r="B730" i="5"/>
  <c r="B14" i="8"/>
  <c r="C730" i="5"/>
  <c r="C14" i="8"/>
  <c r="D730" i="5"/>
  <c r="D14" i="8"/>
  <c r="M14"/>
  <c r="A731" i="5"/>
  <c r="A4" i="8"/>
  <c r="B731" i="5"/>
  <c r="B4" i="8"/>
  <c r="C731" i="5"/>
  <c r="C4" i="8"/>
  <c r="D731" i="5"/>
  <c r="D4" i="8"/>
  <c r="M4"/>
  <c r="A732" i="5"/>
  <c r="A33" i="8"/>
  <c r="B732" i="5"/>
  <c r="B33" i="8"/>
  <c r="C732" i="5"/>
  <c r="C33" i="8"/>
  <c r="D732" i="5"/>
  <c r="D33" i="8"/>
  <c r="M33"/>
  <c r="A733" i="5"/>
  <c r="A87" i="8"/>
  <c r="B733" i="5"/>
  <c r="B87" i="8"/>
  <c r="C733" i="5"/>
  <c r="C87" i="8"/>
  <c r="D733" i="5"/>
  <c r="D87" i="8"/>
  <c r="M87"/>
  <c r="A734" i="5"/>
  <c r="A12" i="8"/>
  <c r="B734" i="5"/>
  <c r="B12" i="8"/>
  <c r="C734" i="5"/>
  <c r="C12" i="8"/>
  <c r="D734" i="5"/>
  <c r="D12" i="8"/>
  <c r="M12"/>
  <c r="A735" i="5"/>
  <c r="A36" i="8"/>
  <c r="B735" i="5"/>
  <c r="B36" i="8"/>
  <c r="C735" i="5"/>
  <c r="C36" i="8"/>
  <c r="D735" i="5"/>
  <c r="D36" i="8"/>
  <c r="M36"/>
  <c r="A736" i="5"/>
  <c r="A18" i="8"/>
  <c r="B736" i="5"/>
  <c r="B18" i="8"/>
  <c r="C736" i="5"/>
  <c r="C18" i="8"/>
  <c r="D736" i="5"/>
  <c r="D18" i="8"/>
  <c r="M18"/>
  <c r="A737" i="5"/>
  <c r="A67" i="8"/>
  <c r="B737" i="5"/>
  <c r="B67" i="8"/>
  <c r="C737" i="5"/>
  <c r="C67" i="8"/>
  <c r="D737" i="5"/>
  <c r="D67" i="8"/>
  <c r="M67"/>
  <c r="A738" i="5"/>
  <c r="A68" i="8"/>
  <c r="B738" i="5"/>
  <c r="B68" i="8"/>
  <c r="C738" i="5"/>
  <c r="C68" i="8"/>
  <c r="D738" i="5"/>
  <c r="D68" i="8"/>
  <c r="M68"/>
  <c r="A739" i="5"/>
  <c r="A46" i="8"/>
  <c r="B739" i="5"/>
  <c r="B46" i="8"/>
  <c r="C739" i="5"/>
  <c r="C46" i="8"/>
  <c r="D739" i="5"/>
  <c r="D46" i="8"/>
  <c r="M46"/>
  <c r="A740" i="5"/>
  <c r="A88" i="8"/>
  <c r="B740" i="5"/>
  <c r="B88" i="8"/>
  <c r="C740" i="5"/>
  <c r="C88" i="8"/>
  <c r="D740" i="5"/>
  <c r="D88" i="8"/>
  <c r="M88"/>
  <c r="A741" i="5"/>
  <c r="A2" i="8"/>
  <c r="B741" i="5"/>
  <c r="B2" i="8"/>
  <c r="C741" i="5"/>
  <c r="C2" i="8"/>
  <c r="D741" i="5"/>
  <c r="D2" i="8"/>
  <c r="M2"/>
  <c r="A742" i="5"/>
  <c r="A101" i="8"/>
  <c r="B742" i="5"/>
  <c r="B101" i="8"/>
  <c r="C742" i="5"/>
  <c r="C101" i="8"/>
  <c r="D742" i="5"/>
  <c r="D101" i="8"/>
  <c r="M101"/>
  <c r="A743" i="5"/>
  <c r="A19" i="8"/>
  <c r="B743" i="5"/>
  <c r="B19" i="8"/>
  <c r="C743" i="5"/>
  <c r="C19" i="8"/>
  <c r="D743" i="5"/>
  <c r="D19" i="8"/>
  <c r="M19"/>
  <c r="A744" i="5"/>
  <c r="A10" i="8"/>
  <c r="B744" i="5"/>
  <c r="B10" i="8"/>
  <c r="C744" i="5"/>
  <c r="C10" i="8"/>
  <c r="D744" i="5"/>
  <c r="D10" i="8"/>
  <c r="M10"/>
  <c r="A745" i="5"/>
  <c r="A13" i="8"/>
  <c r="B745" i="5"/>
  <c r="B13" i="8"/>
  <c r="C745" i="5"/>
  <c r="C13" i="8"/>
  <c r="D745" i="5"/>
  <c r="D13" i="8"/>
  <c r="M13"/>
  <c r="A746" i="5"/>
  <c r="A20" i="8"/>
  <c r="B746" i="5"/>
  <c r="B20" i="8"/>
  <c r="C746" i="5"/>
  <c r="C20" i="8"/>
  <c r="D746" i="5"/>
  <c r="D20" i="8"/>
  <c r="M20"/>
  <c r="A747" i="5"/>
  <c r="A47" i="8"/>
  <c r="B747" i="5"/>
  <c r="B47" i="8"/>
  <c r="C747" i="5"/>
  <c r="C47" i="8"/>
  <c r="D747" i="5"/>
  <c r="D47" i="8"/>
  <c r="M47"/>
  <c r="A748" i="5"/>
  <c r="A11" i="8"/>
  <c r="B748" i="5"/>
  <c r="B11" i="8"/>
  <c r="C748" i="5"/>
  <c r="C11" i="8"/>
  <c r="D748" i="5"/>
  <c r="D11" i="8"/>
  <c r="M11"/>
  <c r="A749" i="5"/>
  <c r="A15" i="8"/>
  <c r="B749" i="5"/>
  <c r="B15" i="8"/>
  <c r="C749" i="5"/>
  <c r="C15" i="8"/>
  <c r="D749" i="5"/>
  <c r="D15" i="8"/>
  <c r="M15"/>
  <c r="A750" i="5"/>
  <c r="A69" i="8"/>
  <c r="B750" i="5"/>
  <c r="B69" i="8"/>
  <c r="C750" i="5"/>
  <c r="C69" i="8"/>
  <c r="D750" i="5"/>
  <c r="D69" i="8"/>
  <c r="M69"/>
  <c r="A751" i="5"/>
  <c r="A48" i="8"/>
  <c r="B751" i="5"/>
  <c r="B48" i="8"/>
  <c r="C751" i="5"/>
  <c r="C48" i="8"/>
  <c r="D751" i="5"/>
  <c r="D48" i="8"/>
  <c r="M48"/>
  <c r="A752" i="5"/>
  <c r="A40" i="8"/>
  <c r="B752" i="5"/>
  <c r="B40" i="8"/>
  <c r="C752" i="5"/>
  <c r="C40" i="8"/>
  <c r="D752" i="5"/>
  <c r="D40" i="8"/>
  <c r="M40"/>
  <c r="A753" i="5"/>
  <c r="A70" i="8"/>
  <c r="B753" i="5"/>
  <c r="B70" i="8"/>
  <c r="C753" i="5"/>
  <c r="C70" i="8"/>
  <c r="D753" i="5"/>
  <c r="D70" i="8"/>
  <c r="M70"/>
  <c r="A754" i="5"/>
  <c r="A21" i="8"/>
  <c r="B754" i="5"/>
  <c r="B21" i="8"/>
  <c r="C754" i="5"/>
  <c r="C21" i="8"/>
  <c r="D754" i="5"/>
  <c r="D21" i="8"/>
  <c r="M21"/>
  <c r="A755" i="5"/>
  <c r="A71" i="8"/>
  <c r="B755" i="5"/>
  <c r="B71" i="8"/>
  <c r="C755" i="5"/>
  <c r="C71" i="8"/>
  <c r="D755" i="5"/>
  <c r="D71" i="8"/>
  <c r="M71"/>
  <c r="A756" i="5"/>
  <c r="A5" i="8"/>
  <c r="B756" i="5"/>
  <c r="B5" i="8"/>
  <c r="C756" i="5"/>
  <c r="C5" i="8"/>
  <c r="D756" i="5"/>
  <c r="D5" i="8"/>
  <c r="M5"/>
  <c r="A757" i="5"/>
  <c r="A89" i="8"/>
  <c r="B757" i="5"/>
  <c r="B89" i="8"/>
  <c r="C757" i="5"/>
  <c r="C89" i="8"/>
  <c r="D757" i="5"/>
  <c r="D89" i="8"/>
  <c r="M89"/>
  <c r="A758" i="5"/>
  <c r="A1" i="8"/>
  <c r="B758" i="5"/>
  <c r="B1" i="8"/>
  <c r="C758" i="5"/>
  <c r="C1" i="8"/>
  <c r="D758" i="5"/>
  <c r="D1" i="8"/>
  <c r="M1"/>
  <c r="A759" i="5"/>
  <c r="A6" i="8"/>
  <c r="B759" i="5"/>
  <c r="B6" i="8"/>
  <c r="C759" i="5"/>
  <c r="C6" i="8"/>
  <c r="D759" i="5"/>
  <c r="D6" i="8"/>
  <c r="M6"/>
  <c r="A760" i="5"/>
  <c r="A90" i="8"/>
  <c r="B760" i="5"/>
  <c r="B90" i="8"/>
  <c r="C760" i="5"/>
  <c r="C90" i="8"/>
  <c r="D760" i="5"/>
  <c r="D90" i="8"/>
  <c r="M90"/>
  <c r="A761" i="5"/>
  <c r="A3" i="8"/>
  <c r="B761" i="5"/>
  <c r="B3" i="8"/>
  <c r="C761" i="5"/>
  <c r="C3" i="8"/>
  <c r="D761" i="5"/>
  <c r="D3" i="8"/>
  <c r="M3"/>
  <c r="A762" i="5"/>
  <c r="A55" i="8"/>
  <c r="B762" i="5"/>
  <c r="B55" i="8"/>
  <c r="C762" i="5"/>
  <c r="C55" i="8"/>
  <c r="D762" i="5"/>
  <c r="D55" i="8"/>
  <c r="A763" i="5"/>
  <c r="A62" i="8"/>
  <c r="B763" i="5"/>
  <c r="B62" i="8"/>
  <c r="C763" i="5"/>
  <c r="C62" i="8"/>
  <c r="D763" i="5"/>
  <c r="D62" i="8"/>
  <c r="F763" i="5"/>
  <c r="F62" i="8"/>
  <c r="H763" i="5"/>
  <c r="H62" i="8"/>
  <c r="I763" i="5"/>
  <c r="I62" i="8"/>
  <c r="A764" i="5"/>
  <c r="A124" i="8"/>
  <c r="B764" i="5"/>
  <c r="B124" i="8"/>
  <c r="C764" i="5"/>
  <c r="C124" i="8"/>
  <c r="D764" i="5"/>
  <c r="D124" i="8"/>
  <c r="A765" i="5"/>
  <c r="A102" i="8"/>
  <c r="B765" i="5"/>
  <c r="B102" i="8"/>
  <c r="C765" i="5"/>
  <c r="C102" i="8"/>
  <c r="D765" i="5"/>
  <c r="D102" i="8"/>
  <c r="A766" i="5"/>
  <c r="A125" i="8"/>
  <c r="B766" i="5"/>
  <c r="B125" i="8"/>
  <c r="C766" i="5"/>
  <c r="C125" i="8"/>
  <c r="D766" i="5"/>
  <c r="D125" i="8"/>
  <c r="A767" i="5"/>
  <c r="A103" i="8"/>
  <c r="B767" i="5"/>
  <c r="B103" i="8"/>
  <c r="C767" i="5"/>
  <c r="C103" i="8"/>
  <c r="D767" i="5"/>
  <c r="D103" i="8"/>
  <c r="A768" i="5"/>
  <c r="A126" i="8"/>
  <c r="B768" i="5"/>
  <c r="B126" i="8"/>
  <c r="C768" i="5"/>
  <c r="C126" i="8"/>
  <c r="D768" i="5"/>
  <c r="D126" i="8"/>
  <c r="A769" i="5"/>
  <c r="A7" i="8"/>
  <c r="B769" i="5"/>
  <c r="B7" i="8"/>
  <c r="C769" i="5"/>
  <c r="C7" i="8"/>
  <c r="D769" i="5"/>
  <c r="D7" i="8"/>
  <c r="A770" i="5"/>
  <c r="A127" i="8"/>
  <c r="B770" i="5"/>
  <c r="B127" i="8"/>
  <c r="C770" i="5"/>
  <c r="C127" i="8"/>
  <c r="D770" i="5"/>
  <c r="D127" i="8"/>
  <c r="A771" i="5"/>
  <c r="A104" i="8"/>
  <c r="B771" i="5"/>
  <c r="B104" i="8"/>
  <c r="C771" i="5"/>
  <c r="C104" i="8"/>
  <c r="D771" i="5"/>
  <c r="D104" i="8"/>
  <c r="A772" i="5"/>
  <c r="A63" i="8"/>
  <c r="B772" i="5"/>
  <c r="B63" i="8"/>
  <c r="C772" i="5"/>
  <c r="C63" i="8"/>
  <c r="D772" i="5"/>
  <c r="D63" i="8"/>
  <c r="F772" i="5"/>
  <c r="F63" i="8"/>
  <c r="H772" i="5"/>
  <c r="H63" i="8"/>
  <c r="I772" i="5"/>
  <c r="I63" i="8"/>
  <c r="A773" i="5"/>
  <c r="A28" i="8"/>
  <c r="B773" i="5"/>
  <c r="B28" i="8"/>
  <c r="C773" i="5"/>
  <c r="C28" i="8"/>
  <c r="D773" i="5"/>
  <c r="D28" i="8"/>
  <c r="A774" i="5"/>
  <c r="A105" i="8"/>
  <c r="B774" i="5"/>
  <c r="B105" i="8"/>
  <c r="C774" i="5"/>
  <c r="C105" i="8"/>
  <c r="D774" i="5"/>
  <c r="D105" i="8"/>
  <c r="A775" i="5"/>
  <c r="A106" i="8"/>
  <c r="B775" i="5"/>
  <c r="B106" i="8"/>
  <c r="C775" i="5"/>
  <c r="C106" i="8"/>
  <c r="D775" i="5"/>
  <c r="D106" i="8"/>
  <c r="A776" i="5"/>
  <c r="A16" i="8"/>
  <c r="B776" i="5"/>
  <c r="B16" i="8"/>
  <c r="C776" i="5"/>
  <c r="C16" i="8"/>
  <c r="D776" i="5"/>
  <c r="D16" i="8"/>
  <c r="A777" i="5"/>
  <c r="A107" i="8"/>
  <c r="B777" i="5"/>
  <c r="B107" i="8"/>
  <c r="C777" i="5"/>
  <c r="C107" i="8"/>
  <c r="D777" i="5"/>
  <c r="D107" i="8"/>
  <c r="A778" i="5"/>
  <c r="A76" i="8"/>
  <c r="B778" i="5"/>
  <c r="B76" i="8"/>
  <c r="C778" i="5"/>
  <c r="C76" i="8"/>
  <c r="D778" i="5"/>
  <c r="D76" i="8"/>
  <c r="F778" i="5"/>
  <c r="F76" i="8"/>
  <c r="H778" i="5"/>
  <c r="H76" i="8"/>
  <c r="I778" i="5"/>
  <c r="I76" i="8"/>
  <c r="A779" i="5"/>
  <c r="A123" i="8"/>
  <c r="B779" i="5"/>
  <c r="B123" i="8"/>
  <c r="C779" i="5"/>
  <c r="C123" i="8"/>
  <c r="D779" i="5"/>
  <c r="D123" i="8"/>
  <c r="A780" i="5"/>
  <c r="A108" i="8"/>
  <c r="B780" i="5"/>
  <c r="B108" i="8"/>
  <c r="C780" i="5"/>
  <c r="C108" i="8"/>
  <c r="D780" i="5"/>
  <c r="D108" i="8"/>
  <c r="A781" i="5"/>
  <c r="A128" i="8"/>
  <c r="B781" i="5"/>
  <c r="B128" i="8"/>
  <c r="C781" i="5"/>
  <c r="C128" i="8"/>
  <c r="D781" i="5"/>
  <c r="D128" i="8"/>
  <c r="A782" i="5"/>
  <c r="A100" i="8"/>
  <c r="B782" i="5"/>
  <c r="B100" i="8"/>
  <c r="C782" i="5"/>
  <c r="C100" i="8"/>
  <c r="D782" i="5"/>
  <c r="D100" i="8"/>
  <c r="A783" i="5"/>
  <c r="A91" i="8"/>
  <c r="B783" i="5"/>
  <c r="B91" i="8"/>
  <c r="C783" i="5"/>
  <c r="C91" i="8"/>
  <c r="D783" i="5"/>
  <c r="D91" i="8"/>
  <c r="A784" i="5"/>
  <c r="A129" i="8"/>
  <c r="B784" i="5"/>
  <c r="B129" i="8"/>
  <c r="C784" i="5"/>
  <c r="C129" i="8"/>
  <c r="D784" i="5"/>
  <c r="D129" i="8"/>
  <c r="A785" i="5"/>
  <c r="A130" i="8"/>
  <c r="B785" i="5"/>
  <c r="B130" i="8"/>
  <c r="C785" i="5"/>
  <c r="C130" i="8"/>
  <c r="D785" i="5"/>
  <c r="D130" i="8"/>
  <c r="A786" i="5"/>
  <c r="A109" i="8"/>
  <c r="B786" i="5"/>
  <c r="B109" i="8"/>
  <c r="C786" i="5"/>
  <c r="C109" i="8"/>
  <c r="D786" i="5"/>
  <c r="D109" i="8"/>
  <c r="A787" i="5"/>
  <c r="A110" i="8"/>
  <c r="B787" i="5"/>
  <c r="B110" i="8"/>
  <c r="C787" i="5"/>
  <c r="C110" i="8"/>
  <c r="D787" i="5"/>
  <c r="D110" i="8"/>
  <c r="A788" i="5"/>
  <c r="A131" i="8"/>
  <c r="B788" i="5"/>
  <c r="B131" i="8"/>
  <c r="C788" i="5"/>
  <c r="C131" i="8"/>
  <c r="D788" i="5"/>
  <c r="D131" i="8"/>
  <c r="A789" i="5"/>
  <c r="A136" i="8"/>
  <c r="B789" i="5"/>
  <c r="B136" i="8"/>
  <c r="C789" i="5"/>
  <c r="C136" i="8"/>
  <c r="D789" i="5"/>
  <c r="D136" i="8"/>
  <c r="A790" i="5"/>
  <c r="A132" i="8"/>
  <c r="B790" i="5"/>
  <c r="B132" i="8"/>
  <c r="C790" i="5"/>
  <c r="C132" i="8"/>
  <c r="D790" i="5"/>
  <c r="D132" i="8"/>
  <c r="A791" i="5"/>
  <c r="A111" i="8"/>
  <c r="B791" i="5"/>
  <c r="B111" i="8"/>
  <c r="C791" i="5"/>
  <c r="C111" i="8"/>
  <c r="D791" i="5"/>
  <c r="D111" i="8"/>
  <c r="A792" i="5"/>
  <c r="A92" i="8"/>
  <c r="B792" i="5"/>
  <c r="B92" i="8"/>
  <c r="C792" i="5"/>
  <c r="C92" i="8"/>
  <c r="D792" i="5"/>
  <c r="D92" i="8"/>
  <c r="A793" i="5"/>
  <c r="A112" i="8"/>
  <c r="B793" i="5"/>
  <c r="B112" i="8"/>
  <c r="C793" i="5"/>
  <c r="C112" i="8"/>
  <c r="D793" i="5"/>
  <c r="D112" i="8"/>
  <c r="A794" i="5"/>
  <c r="A133" i="8"/>
  <c r="B794" i="5"/>
  <c r="B133" i="8"/>
  <c r="C794" i="5"/>
  <c r="C133" i="8"/>
  <c r="D794" i="5"/>
  <c r="D133" i="8"/>
  <c r="A795" i="5"/>
  <c r="A113" i="8"/>
  <c r="B795" i="5"/>
  <c r="B113" i="8"/>
  <c r="C795" i="5"/>
  <c r="C113" i="8"/>
  <c r="D795" i="5"/>
  <c r="D113" i="8"/>
  <c r="A796" i="5"/>
  <c r="A134" i="8"/>
  <c r="B796" i="5"/>
  <c r="B134" i="8"/>
  <c r="C796" i="5"/>
  <c r="C134" i="8"/>
  <c r="D796" i="5"/>
  <c r="D134" i="8"/>
  <c r="A797" i="5"/>
  <c r="A114" i="8"/>
  <c r="B797" i="5"/>
  <c r="B114" i="8"/>
  <c r="C797" i="5"/>
  <c r="C114" i="8"/>
  <c r="D797" i="5"/>
  <c r="D114" i="8"/>
  <c r="A798" i="5"/>
  <c r="A77" i="8"/>
  <c r="B798" i="5"/>
  <c r="B77" i="8"/>
  <c r="C798" i="5"/>
  <c r="C77" i="8"/>
  <c r="D798" i="5"/>
  <c r="D77" i="8"/>
  <c r="F798" i="5"/>
  <c r="F77" i="8"/>
  <c r="H798" i="5"/>
  <c r="H77" i="8"/>
  <c r="I798" i="5"/>
  <c r="I77" i="8"/>
  <c r="A799" i="5"/>
  <c r="A93" i="8"/>
  <c r="B799" i="5"/>
  <c r="B93" i="8"/>
  <c r="C799" i="5"/>
  <c r="C93" i="8"/>
  <c r="D799" i="5"/>
  <c r="D93" i="8"/>
  <c r="A800" i="5"/>
  <c r="A94" i="8"/>
  <c r="B800" i="5"/>
  <c r="B94" i="8"/>
  <c r="C800" i="5"/>
  <c r="C94" i="8"/>
  <c r="D800" i="5"/>
  <c r="D94" i="8"/>
  <c r="A801" i="5"/>
  <c r="A61" i="8"/>
  <c r="B801" i="5"/>
  <c r="B61" i="8"/>
  <c r="C801" i="5"/>
  <c r="C61" i="8"/>
  <c r="D801" i="5"/>
  <c r="D61" i="8"/>
  <c r="F801" i="5"/>
  <c r="F61" i="8"/>
  <c r="H801" i="5"/>
  <c r="H61" i="8"/>
  <c r="I801" i="5"/>
  <c r="I61" i="8"/>
  <c r="A802" i="5"/>
  <c r="A78" i="8"/>
  <c r="B802" i="5"/>
  <c r="B78" i="8"/>
  <c r="C802" i="5"/>
  <c r="C78" i="8"/>
  <c r="D802" i="5"/>
  <c r="D78" i="8"/>
  <c r="F802" i="5"/>
  <c r="F78" i="8"/>
  <c r="H802" i="5"/>
  <c r="H78" i="8"/>
  <c r="I802" i="5"/>
  <c r="I78" i="8"/>
  <c r="A803" i="5"/>
  <c r="A64" i="8"/>
  <c r="B803" i="5"/>
  <c r="B64" i="8"/>
  <c r="C803" i="5"/>
  <c r="C64" i="8"/>
  <c r="D803" i="5"/>
  <c r="D64" i="8"/>
  <c r="F803" i="5"/>
  <c r="F64" i="8"/>
  <c r="H803" i="5"/>
  <c r="H64" i="8"/>
  <c r="I803" i="5"/>
  <c r="I64" i="8"/>
  <c r="A804" i="5"/>
  <c r="A115" i="8"/>
  <c r="B804" i="5"/>
  <c r="B115" i="8"/>
  <c r="C804" i="5"/>
  <c r="C115" i="8"/>
  <c r="D804" i="5"/>
  <c r="D115" i="8"/>
  <c r="A805" i="5"/>
  <c r="A116" i="8"/>
  <c r="B805" i="5"/>
  <c r="B116" i="8"/>
  <c r="C805" i="5"/>
  <c r="C116" i="8"/>
  <c r="D805" i="5"/>
  <c r="D116" i="8"/>
  <c r="A806" i="5"/>
  <c r="A117" i="8"/>
  <c r="B806" i="5"/>
  <c r="B117" i="8"/>
  <c r="C806" i="5"/>
  <c r="C117" i="8"/>
  <c r="D806" i="5"/>
  <c r="D117" i="8"/>
  <c r="A807" i="5"/>
  <c r="A95" i="8"/>
  <c r="B807" i="5"/>
  <c r="B95" i="8"/>
  <c r="C807" i="5"/>
  <c r="C95" i="8"/>
  <c r="D807" i="5"/>
  <c r="D95" i="8"/>
  <c r="A808" i="5"/>
  <c r="A79" i="8"/>
  <c r="B808" i="5"/>
  <c r="B79" i="8"/>
  <c r="C808" i="5"/>
  <c r="C79" i="8"/>
  <c r="D808" i="5"/>
  <c r="D79" i="8"/>
  <c r="F808" i="5"/>
  <c r="F79" i="8"/>
  <c r="H808" i="5"/>
  <c r="H79" i="8"/>
  <c r="I808" i="5"/>
  <c r="I79" i="8"/>
  <c r="A809" i="5"/>
  <c r="A118" i="8"/>
  <c r="B809" i="5"/>
  <c r="B118" i="8"/>
  <c r="C809" i="5"/>
  <c r="C118" i="8"/>
  <c r="D809" i="5"/>
  <c r="D118" i="8"/>
  <c r="A810" i="5"/>
  <c r="A119" i="8"/>
  <c r="B810" i="5"/>
  <c r="B119" i="8"/>
  <c r="C810" i="5"/>
  <c r="C119" i="8"/>
  <c r="D810" i="5"/>
  <c r="D119" i="8"/>
  <c r="A811" i="5"/>
  <c r="A72" i="8"/>
  <c r="B811" i="5"/>
  <c r="B72" i="8"/>
  <c r="C811" i="5"/>
  <c r="C72" i="8"/>
  <c r="D811" i="5"/>
  <c r="D72" i="8"/>
  <c r="F811" i="5"/>
  <c r="F72" i="8"/>
  <c r="H811" i="5"/>
  <c r="H72" i="8"/>
  <c r="I811" i="5"/>
  <c r="I72" i="8"/>
  <c r="A812" i="5"/>
  <c r="A73" i="8"/>
  <c r="B812" i="5"/>
  <c r="B73" i="8"/>
  <c r="C812" i="5"/>
  <c r="C73" i="8"/>
  <c r="D812" i="5"/>
  <c r="D73" i="8"/>
  <c r="F812" i="5"/>
  <c r="F73" i="8"/>
  <c r="H812" i="5"/>
  <c r="H73" i="8"/>
  <c r="I812" i="5"/>
  <c r="I73" i="8"/>
  <c r="A813" i="5"/>
  <c r="A80" i="8"/>
  <c r="B813" i="5"/>
  <c r="B80" i="8"/>
  <c r="C813" i="5"/>
  <c r="C80" i="8"/>
  <c r="D813" i="5"/>
  <c r="D80" i="8"/>
  <c r="F813" i="5"/>
  <c r="F80" i="8"/>
  <c r="H813" i="5"/>
  <c r="H80" i="8"/>
  <c r="I813" i="5"/>
  <c r="I80" i="8"/>
  <c r="A814" i="5"/>
  <c r="A41" i="8"/>
  <c r="B814" i="5"/>
  <c r="B41" i="8"/>
  <c r="C814" i="5"/>
  <c r="C41" i="8"/>
  <c r="D814" i="5"/>
  <c r="D41" i="8"/>
  <c r="A815" i="5"/>
  <c r="A81" i="8"/>
  <c r="B815" i="5"/>
  <c r="B81" i="8"/>
  <c r="C815" i="5"/>
  <c r="C81" i="8"/>
  <c r="D815" i="5"/>
  <c r="D81" i="8"/>
  <c r="F815" i="5"/>
  <c r="F81" i="8"/>
  <c r="H815" i="5"/>
  <c r="H81" i="8"/>
  <c r="I815" i="5"/>
  <c r="I81" i="8"/>
  <c r="A816" i="5"/>
  <c r="A82" i="8"/>
  <c r="B816" i="5"/>
  <c r="B82" i="8"/>
  <c r="C816" i="5"/>
  <c r="C82" i="8"/>
  <c r="D816" i="5"/>
  <c r="D82" i="8"/>
  <c r="F816" i="5"/>
  <c r="F82" i="8"/>
  <c r="H816" i="5"/>
  <c r="H82" i="8"/>
  <c r="I816" i="5"/>
  <c r="I82" i="8"/>
  <c r="A817" i="5"/>
  <c r="A83" i="8"/>
  <c r="B817" i="5"/>
  <c r="B83" i="8"/>
  <c r="C817" i="5"/>
  <c r="C83" i="8"/>
  <c r="D817" i="5"/>
  <c r="D83" i="8"/>
  <c r="F817" i="5"/>
  <c r="F83" i="8"/>
  <c r="H817" i="5"/>
  <c r="H83" i="8"/>
  <c r="I817" i="5"/>
  <c r="I83" i="8"/>
  <c r="B706" i="5"/>
  <c r="B49" i="8"/>
  <c r="C706" i="5"/>
  <c r="C49" i="8"/>
  <c r="D706" i="5"/>
  <c r="D49" i="8"/>
  <c r="M49"/>
  <c r="A706" i="5"/>
  <c r="A49" i="8"/>
  <c r="W718" i="1"/>
  <c r="X718"/>
  <c r="V848"/>
  <c r="W848"/>
  <c r="W717"/>
  <c r="V847"/>
  <c r="B510" i="5"/>
  <c r="A48" i="6"/>
  <c r="C510" i="5"/>
  <c r="B48" i="6"/>
  <c r="D510" i="5"/>
  <c r="C48" i="6"/>
  <c r="E510" i="5"/>
  <c r="D48" i="6"/>
  <c r="F510" i="5"/>
  <c r="E48" i="6"/>
  <c r="H510" i="5"/>
  <c r="G48" i="6"/>
  <c r="L510" i="5"/>
  <c r="K48" i="6"/>
  <c r="K538" i="5"/>
  <c r="L538"/>
  <c r="K566"/>
  <c r="L566"/>
  <c r="K594"/>
  <c r="L594"/>
  <c r="K622"/>
  <c r="L622"/>
  <c r="K706"/>
  <c r="L706"/>
  <c r="K734"/>
  <c r="L734"/>
  <c r="K762"/>
  <c r="L762"/>
  <c r="K790"/>
  <c r="L790"/>
  <c r="K650"/>
  <c r="L650"/>
  <c r="K678"/>
  <c r="L678"/>
  <c r="B340"/>
  <c r="C340"/>
  <c r="D340"/>
  <c r="I340"/>
  <c r="J340"/>
  <c r="K340"/>
  <c r="L340"/>
  <c r="B368"/>
  <c r="C368"/>
  <c r="D368"/>
  <c r="I368"/>
  <c r="J368"/>
  <c r="K368"/>
  <c r="L368"/>
  <c r="B424"/>
  <c r="C424"/>
  <c r="D424"/>
  <c r="I424"/>
  <c r="J424"/>
  <c r="K424"/>
  <c r="L424"/>
  <c r="B396"/>
  <c r="C396"/>
  <c r="D396"/>
  <c r="I396"/>
  <c r="J396"/>
  <c r="K396"/>
  <c r="L396"/>
  <c r="B452"/>
  <c r="C452"/>
  <c r="D452"/>
  <c r="I452"/>
  <c r="J452"/>
  <c r="K452"/>
  <c r="L452"/>
  <c r="B170"/>
  <c r="A2" i="11"/>
  <c r="C170" i="5"/>
  <c r="B2" i="11"/>
  <c r="D170" i="5"/>
  <c r="C2" i="11"/>
  <c r="E170" i="5"/>
  <c r="D2" i="11"/>
  <c r="F170" i="5"/>
  <c r="E2" i="11"/>
  <c r="G170" i="5"/>
  <c r="F2" i="11"/>
  <c r="G2"/>
  <c r="I170" i="5"/>
  <c r="H2" i="11"/>
  <c r="J170" i="5"/>
  <c r="I2" i="11"/>
  <c r="K170" i="5"/>
  <c r="L170"/>
  <c r="B142"/>
  <c r="A44" i="11"/>
  <c r="C142" i="5"/>
  <c r="B44" i="11"/>
  <c r="D142" i="5"/>
  <c r="C44" i="11"/>
  <c r="E142" i="5"/>
  <c r="D44" i="11"/>
  <c r="F142" i="5"/>
  <c r="E44" i="11"/>
  <c r="G142" i="5"/>
  <c r="F44" i="11"/>
  <c r="G44"/>
  <c r="I142" i="5"/>
  <c r="H44" i="11"/>
  <c r="J142" i="5"/>
  <c r="I44" i="11"/>
  <c r="K142" i="5"/>
  <c r="L142"/>
  <c r="B114"/>
  <c r="A67" i="11"/>
  <c r="C114" i="5"/>
  <c r="B67" i="11"/>
  <c r="D114" i="5"/>
  <c r="C67" i="11"/>
  <c r="E114" i="5"/>
  <c r="D67" i="11"/>
  <c r="F114" i="5"/>
  <c r="E67" i="11"/>
  <c r="G114" i="5"/>
  <c r="F67" i="11"/>
  <c r="G67"/>
  <c r="I114" i="5"/>
  <c r="H67" i="11"/>
  <c r="J114" i="5"/>
  <c r="I67" i="11"/>
  <c r="K114" i="5"/>
  <c r="L114"/>
  <c r="B312"/>
  <c r="A21" i="12"/>
  <c r="C312" i="5"/>
  <c r="B21" i="12"/>
  <c r="D312" i="5"/>
  <c r="C21" i="12"/>
  <c r="J312" i="5"/>
  <c r="I21" i="12"/>
  <c r="K312" i="5"/>
  <c r="L312"/>
  <c r="B284"/>
  <c r="A66" i="12"/>
  <c r="C284" i="5"/>
  <c r="B66" i="12"/>
  <c r="D284" i="5"/>
  <c r="C66" i="12"/>
  <c r="J284" i="5"/>
  <c r="I66" i="12"/>
  <c r="K284" i="5"/>
  <c r="L284"/>
  <c r="B228"/>
  <c r="A33" i="12"/>
  <c r="C228" i="5"/>
  <c r="B33" i="12"/>
  <c r="D228" i="5"/>
  <c r="C33" i="12"/>
  <c r="J228" i="5"/>
  <c r="I33" i="12"/>
  <c r="K228" i="5"/>
  <c r="L228"/>
  <c r="B256"/>
  <c r="A13" i="12"/>
  <c r="C256" i="5"/>
  <c r="B13" i="12"/>
  <c r="D256" i="5"/>
  <c r="C13" i="12"/>
  <c r="J256" i="5"/>
  <c r="I13" i="12"/>
  <c r="K256" i="5"/>
  <c r="L256"/>
  <c r="B2"/>
  <c r="A38" i="13"/>
  <c r="C2" i="5"/>
  <c r="B38" i="13"/>
  <c r="D2" i="5"/>
  <c r="C38" i="13"/>
  <c r="J2" i="5"/>
  <c r="I38" i="13"/>
  <c r="K2" i="5"/>
  <c r="L2"/>
  <c r="B86"/>
  <c r="A76" i="13"/>
  <c r="C86" i="5"/>
  <c r="B76" i="13"/>
  <c r="D86" i="5"/>
  <c r="C76" i="13"/>
  <c r="J86" i="5"/>
  <c r="I76" i="13"/>
  <c r="K86" i="5"/>
  <c r="L86"/>
  <c r="B30"/>
  <c r="A61" i="13"/>
  <c r="C30" i="5"/>
  <c r="B61" i="13"/>
  <c r="D30" i="5"/>
  <c r="C61" i="13"/>
  <c r="J30" i="5"/>
  <c r="I61" i="13"/>
  <c r="K30" i="5"/>
  <c r="L30"/>
  <c r="B58"/>
  <c r="A57" i="13"/>
  <c r="C58" i="5"/>
  <c r="B57" i="13"/>
  <c r="D58" i="5"/>
  <c r="C57" i="13"/>
  <c r="J58" i="5"/>
  <c r="I57" i="13"/>
  <c r="K58" i="5"/>
  <c r="L58"/>
  <c r="A200"/>
  <c r="B200"/>
  <c r="C200"/>
  <c r="D200"/>
  <c r="E200"/>
  <c r="F200"/>
  <c r="G200"/>
  <c r="H200"/>
  <c r="I200"/>
  <c r="J200"/>
  <c r="K200"/>
  <c r="L200"/>
  <c r="B483"/>
  <c r="A57" i="6"/>
  <c r="C483" i="5"/>
  <c r="B57" i="6"/>
  <c r="D483" i="5"/>
  <c r="C57" i="6"/>
  <c r="E483" i="5"/>
  <c r="D57" i="6"/>
  <c r="F483" i="5"/>
  <c r="E57" i="6"/>
  <c r="H483" i="5"/>
  <c r="G57" i="6"/>
  <c r="L483" i="5"/>
  <c r="K57" i="6"/>
  <c r="B511" i="5"/>
  <c r="A52" i="6"/>
  <c r="C511" i="5"/>
  <c r="B52" i="6"/>
  <c r="D511" i="5"/>
  <c r="C52" i="6"/>
  <c r="E511" i="5"/>
  <c r="D52" i="6"/>
  <c r="F511" i="5"/>
  <c r="E52" i="6"/>
  <c r="H511" i="5"/>
  <c r="G52" i="6"/>
  <c r="L511" i="5"/>
  <c r="K52" i="6"/>
  <c r="K539" i="5"/>
  <c r="L539"/>
  <c r="K567"/>
  <c r="L567"/>
  <c r="K595"/>
  <c r="L595"/>
  <c r="K623"/>
  <c r="L623"/>
  <c r="K707"/>
  <c r="L707"/>
  <c r="K735"/>
  <c r="L735"/>
  <c r="K763"/>
  <c r="L763"/>
  <c r="K791"/>
  <c r="L791"/>
  <c r="K651"/>
  <c r="L651"/>
  <c r="K679"/>
  <c r="L679"/>
  <c r="B341"/>
  <c r="C341"/>
  <c r="D341"/>
  <c r="I341"/>
  <c r="J341"/>
  <c r="K341"/>
  <c r="L341"/>
  <c r="B369"/>
  <c r="C369"/>
  <c r="D369"/>
  <c r="I369"/>
  <c r="J369"/>
  <c r="K369"/>
  <c r="L369"/>
  <c r="B425"/>
  <c r="C425"/>
  <c r="D425"/>
  <c r="I425"/>
  <c r="J425"/>
  <c r="K425"/>
  <c r="L425"/>
  <c r="B397"/>
  <c r="C397"/>
  <c r="D397"/>
  <c r="I397"/>
  <c r="J397"/>
  <c r="K397"/>
  <c r="L397"/>
  <c r="B453"/>
  <c r="C453"/>
  <c r="D453"/>
  <c r="I453"/>
  <c r="J453"/>
  <c r="K453"/>
  <c r="L453"/>
  <c r="B171"/>
  <c r="A31" i="11"/>
  <c r="C171" i="5"/>
  <c r="B31" i="11"/>
  <c r="D171" i="5"/>
  <c r="C31" i="11"/>
  <c r="E171" i="5"/>
  <c r="D31" i="11"/>
  <c r="F171" i="5"/>
  <c r="E31" i="11"/>
  <c r="G171" i="5"/>
  <c r="F31" i="11"/>
  <c r="G31"/>
  <c r="I171" i="5"/>
  <c r="H31" i="11"/>
  <c r="J171" i="5"/>
  <c r="I31" i="11"/>
  <c r="K171" i="5"/>
  <c r="L171"/>
  <c r="B143"/>
  <c r="A45" i="11"/>
  <c r="C143" i="5"/>
  <c r="B45" i="11"/>
  <c r="D143" i="5"/>
  <c r="C45" i="11"/>
  <c r="E143" i="5"/>
  <c r="D45" i="11"/>
  <c r="F143" i="5"/>
  <c r="E45" i="11"/>
  <c r="G143" i="5"/>
  <c r="F45" i="11"/>
  <c r="G45"/>
  <c r="I143" i="5"/>
  <c r="H45" i="11"/>
  <c r="J143" i="5"/>
  <c r="I45" i="11"/>
  <c r="K143" i="5"/>
  <c r="L143"/>
  <c r="B115"/>
  <c r="A35" i="11"/>
  <c r="C115" i="5"/>
  <c r="B35" i="11"/>
  <c r="D115" i="5"/>
  <c r="C35" i="11"/>
  <c r="E115" i="5"/>
  <c r="D35" i="11"/>
  <c r="F115" i="5"/>
  <c r="E35" i="11"/>
  <c r="G115" i="5"/>
  <c r="F35" i="11"/>
  <c r="G35"/>
  <c r="I115" i="5"/>
  <c r="H35" i="11"/>
  <c r="J115" i="5"/>
  <c r="I35" i="11"/>
  <c r="K115" i="5"/>
  <c r="L115"/>
  <c r="B313"/>
  <c r="A72" i="12"/>
  <c r="C313" i="5"/>
  <c r="B72" i="12"/>
  <c r="D313" i="5"/>
  <c r="C72" i="12"/>
  <c r="J313" i="5"/>
  <c r="I72" i="12"/>
  <c r="K313" i="5"/>
  <c r="L313"/>
  <c r="B285"/>
  <c r="A82" i="12"/>
  <c r="C285" i="5"/>
  <c r="B82" i="12"/>
  <c r="D285" i="5"/>
  <c r="C82" i="12"/>
  <c r="J285" i="5"/>
  <c r="I82" i="12"/>
  <c r="K285" i="5"/>
  <c r="L285"/>
  <c r="B229"/>
  <c r="A77" i="12"/>
  <c r="C229" i="5"/>
  <c r="B77" i="12"/>
  <c r="D229" i="5"/>
  <c r="C77" i="12"/>
  <c r="J229" i="5"/>
  <c r="I77" i="12"/>
  <c r="K229" i="5"/>
  <c r="L229"/>
  <c r="B257"/>
  <c r="A78" i="12"/>
  <c r="C257" i="5"/>
  <c r="B78" i="12"/>
  <c r="D257" i="5"/>
  <c r="C78" i="12"/>
  <c r="J257" i="5"/>
  <c r="I78" i="12"/>
  <c r="K257" i="5"/>
  <c r="L257"/>
  <c r="B3"/>
  <c r="A109" i="13"/>
  <c r="C3" i="5"/>
  <c r="B109" i="13"/>
  <c r="D3" i="5"/>
  <c r="C109" i="13"/>
  <c r="J3" i="5"/>
  <c r="I109" i="13"/>
  <c r="K3" i="5"/>
  <c r="L3"/>
  <c r="B87"/>
  <c r="A111" i="13"/>
  <c r="C87" i="5"/>
  <c r="B111" i="13"/>
  <c r="D87" i="5"/>
  <c r="C111" i="13"/>
  <c r="J87" i="5"/>
  <c r="I111" i="13"/>
  <c r="K87" i="5"/>
  <c r="L87"/>
  <c r="B31"/>
  <c r="A89" i="13"/>
  <c r="C31" i="5"/>
  <c r="B89" i="13"/>
  <c r="D31" i="5"/>
  <c r="C89" i="13"/>
  <c r="J31" i="5"/>
  <c r="I89" i="13"/>
  <c r="K31" i="5"/>
  <c r="L31"/>
  <c r="B59"/>
  <c r="A99" i="13"/>
  <c r="C59" i="5"/>
  <c r="B99" i="13"/>
  <c r="D59" i="5"/>
  <c r="C99" i="13"/>
  <c r="J59" i="5"/>
  <c r="I99" i="13"/>
  <c r="K59" i="5"/>
  <c r="L59"/>
  <c r="A201"/>
  <c r="B201"/>
  <c r="C201"/>
  <c r="D201"/>
  <c r="E201"/>
  <c r="F201"/>
  <c r="G201"/>
  <c r="H201"/>
  <c r="I201"/>
  <c r="J201"/>
  <c r="K201"/>
  <c r="L201"/>
  <c r="B484"/>
  <c r="A7" i="6"/>
  <c r="C484" i="5"/>
  <c r="B7" i="6"/>
  <c r="D484" i="5"/>
  <c r="C7" i="6"/>
  <c r="B512" i="5"/>
  <c r="A22" i="6"/>
  <c r="C512" i="5"/>
  <c r="B22" i="6"/>
  <c r="D512" i="5"/>
  <c r="C22" i="6"/>
  <c r="K540" i="5"/>
  <c r="L540"/>
  <c r="K568"/>
  <c r="L568"/>
  <c r="K596"/>
  <c r="L596"/>
  <c r="K624"/>
  <c r="L624"/>
  <c r="K708"/>
  <c r="L708"/>
  <c r="K736"/>
  <c r="L736"/>
  <c r="K764"/>
  <c r="L764"/>
  <c r="K792"/>
  <c r="L792"/>
  <c r="K652"/>
  <c r="L652"/>
  <c r="K680"/>
  <c r="L680"/>
  <c r="B342"/>
  <c r="C342"/>
  <c r="D342"/>
  <c r="I342"/>
  <c r="J342"/>
  <c r="K342"/>
  <c r="L342"/>
  <c r="B370"/>
  <c r="C370"/>
  <c r="D370"/>
  <c r="I370"/>
  <c r="J370"/>
  <c r="K370"/>
  <c r="L370"/>
  <c r="B426"/>
  <c r="C426"/>
  <c r="D426"/>
  <c r="I426"/>
  <c r="J426"/>
  <c r="K426"/>
  <c r="L426"/>
  <c r="B398"/>
  <c r="C398"/>
  <c r="D398"/>
  <c r="I398"/>
  <c r="J398"/>
  <c r="K398"/>
  <c r="L398"/>
  <c r="B454"/>
  <c r="C454"/>
  <c r="D454"/>
  <c r="I454"/>
  <c r="J454"/>
  <c r="K454"/>
  <c r="L454"/>
  <c r="B172"/>
  <c r="A55" i="11"/>
  <c r="C172" i="5"/>
  <c r="B55" i="11"/>
  <c r="D172" i="5"/>
  <c r="C55" i="11"/>
  <c r="E172" i="5"/>
  <c r="D55" i="11"/>
  <c r="F172" i="5"/>
  <c r="E55" i="11"/>
  <c r="G172" i="5"/>
  <c r="F55" i="11"/>
  <c r="G55"/>
  <c r="I172" i="5"/>
  <c r="H55" i="11"/>
  <c r="J172" i="5"/>
  <c r="I55" i="11"/>
  <c r="K172" i="5"/>
  <c r="L172"/>
  <c r="B144"/>
  <c r="A23" i="11"/>
  <c r="C144" i="5"/>
  <c r="B23" i="11"/>
  <c r="D144" i="5"/>
  <c r="C23" i="11"/>
  <c r="E144" i="5"/>
  <c r="D23" i="11"/>
  <c r="F144" i="5"/>
  <c r="E23" i="11"/>
  <c r="G144" i="5"/>
  <c r="F23" i="11"/>
  <c r="G23"/>
  <c r="I144" i="5"/>
  <c r="H23" i="11"/>
  <c r="J144" i="5"/>
  <c r="I23" i="11"/>
  <c r="K144" i="5"/>
  <c r="L144"/>
  <c r="B116"/>
  <c r="A36" i="11"/>
  <c r="C116" i="5"/>
  <c r="B36" i="11"/>
  <c r="D116" i="5"/>
  <c r="C36" i="11"/>
  <c r="E116" i="5"/>
  <c r="D36" i="11"/>
  <c r="F116" i="5"/>
  <c r="E36" i="11"/>
  <c r="G116" i="5"/>
  <c r="F36" i="11"/>
  <c r="G36"/>
  <c r="I116" i="5"/>
  <c r="H36" i="11"/>
  <c r="J116" i="5"/>
  <c r="I36" i="11"/>
  <c r="K116" i="5"/>
  <c r="L116"/>
  <c r="B314"/>
  <c r="A76" i="12"/>
  <c r="C314" i="5"/>
  <c r="B76" i="12"/>
  <c r="D314" i="5"/>
  <c r="C76" i="12"/>
  <c r="J314" i="5"/>
  <c r="I76" i="12"/>
  <c r="K314" i="5"/>
  <c r="L314"/>
  <c r="B286"/>
  <c r="A75" i="12"/>
  <c r="C286" i="5"/>
  <c r="B75" i="12"/>
  <c r="D286" i="5"/>
  <c r="C75" i="12"/>
  <c r="J286" i="5"/>
  <c r="I75" i="12"/>
  <c r="K286" i="5"/>
  <c r="L286"/>
  <c r="B230"/>
  <c r="A8" i="12"/>
  <c r="C230" i="5"/>
  <c r="B8" i="12"/>
  <c r="D230" i="5"/>
  <c r="C8" i="12"/>
  <c r="J230" i="5"/>
  <c r="I8" i="12"/>
  <c r="K230" i="5"/>
  <c r="L230"/>
  <c r="B258"/>
  <c r="A46" i="12"/>
  <c r="C258" i="5"/>
  <c r="B46" i="12"/>
  <c r="D258" i="5"/>
  <c r="C46" i="12"/>
  <c r="J258" i="5"/>
  <c r="I46" i="12"/>
  <c r="K258" i="5"/>
  <c r="L258"/>
  <c r="B4"/>
  <c r="A82" i="13"/>
  <c r="C4" i="5"/>
  <c r="B82" i="13"/>
  <c r="D4" i="5"/>
  <c r="C82" i="13"/>
  <c r="J4" i="5"/>
  <c r="I82" i="13"/>
  <c r="K4" i="5"/>
  <c r="L4"/>
  <c r="B88"/>
  <c r="A50" i="13"/>
  <c r="C88" i="5"/>
  <c r="B50" i="13"/>
  <c r="D88" i="5"/>
  <c r="C50" i="13"/>
  <c r="J88" i="5"/>
  <c r="I50" i="13"/>
  <c r="K88" i="5"/>
  <c r="L88"/>
  <c r="B32"/>
  <c r="A22" i="13"/>
  <c r="C32" i="5"/>
  <c r="B22" i="13"/>
  <c r="D32" i="5"/>
  <c r="C22" i="13"/>
  <c r="J32" i="5"/>
  <c r="I22" i="13"/>
  <c r="K32" i="5"/>
  <c r="L32"/>
  <c r="B60"/>
  <c r="A23" i="13"/>
  <c r="C60" i="5"/>
  <c r="B23" i="13"/>
  <c r="D60" i="5"/>
  <c r="C23" i="13"/>
  <c r="J60" i="5"/>
  <c r="I23" i="13"/>
  <c r="K60" i="5"/>
  <c r="L60"/>
  <c r="A202"/>
  <c r="B202"/>
  <c r="C202"/>
  <c r="D202"/>
  <c r="E202"/>
  <c r="F202"/>
  <c r="G202"/>
  <c r="H202"/>
  <c r="I202"/>
  <c r="J202"/>
  <c r="K202"/>
  <c r="L202"/>
  <c r="B485"/>
  <c r="A59" i="6"/>
  <c r="C485" i="5"/>
  <c r="B59" i="6"/>
  <c r="D485" i="5"/>
  <c r="C59" i="6"/>
  <c r="E485" i="5"/>
  <c r="D59" i="6"/>
  <c r="F485" i="5"/>
  <c r="E59" i="6"/>
  <c r="H485" i="5"/>
  <c r="G59" i="6"/>
  <c r="L485" i="5"/>
  <c r="K59" i="6"/>
  <c r="B513" i="5"/>
  <c r="A29" i="6"/>
  <c r="C513" i="5"/>
  <c r="B29" i="6"/>
  <c r="D513" i="5"/>
  <c r="C29" i="6"/>
  <c r="K541" i="5"/>
  <c r="L541"/>
  <c r="K569"/>
  <c r="L569"/>
  <c r="K597"/>
  <c r="L597"/>
  <c r="K625"/>
  <c r="L625"/>
  <c r="K709"/>
  <c r="L709"/>
  <c r="K737"/>
  <c r="L737"/>
  <c r="K765"/>
  <c r="L765"/>
  <c r="K793"/>
  <c r="L793"/>
  <c r="K653"/>
  <c r="L653"/>
  <c r="K681"/>
  <c r="L681"/>
  <c r="B343"/>
  <c r="C343"/>
  <c r="D343"/>
  <c r="I343"/>
  <c r="J343"/>
  <c r="K343"/>
  <c r="L343"/>
  <c r="B371"/>
  <c r="C371"/>
  <c r="D371"/>
  <c r="I371"/>
  <c r="J371"/>
  <c r="K371"/>
  <c r="L371"/>
  <c r="B427"/>
  <c r="C427"/>
  <c r="D427"/>
  <c r="I427"/>
  <c r="J427"/>
  <c r="K427"/>
  <c r="L427"/>
  <c r="B399"/>
  <c r="C399"/>
  <c r="D399"/>
  <c r="I399"/>
  <c r="J399"/>
  <c r="K399"/>
  <c r="L399"/>
  <c r="B455"/>
  <c r="C455"/>
  <c r="D455"/>
  <c r="I455"/>
  <c r="J455"/>
  <c r="K455"/>
  <c r="L455"/>
  <c r="B173"/>
  <c r="A56" i="11"/>
  <c r="C173" i="5"/>
  <c r="B56" i="11"/>
  <c r="D173" i="5"/>
  <c r="C56" i="11"/>
  <c r="E173" i="5"/>
  <c r="D56" i="11"/>
  <c r="F173" i="5"/>
  <c r="E56" i="11"/>
  <c r="G173" i="5"/>
  <c r="F56" i="11"/>
  <c r="G56"/>
  <c r="I173" i="5"/>
  <c r="H56" i="11"/>
  <c r="J173" i="5"/>
  <c r="I56" i="11"/>
  <c r="K173" i="5"/>
  <c r="L173"/>
  <c r="B145"/>
  <c r="A46" i="11"/>
  <c r="C145" i="5"/>
  <c r="B46" i="11"/>
  <c r="D145" i="5"/>
  <c r="C46" i="11"/>
  <c r="E145" i="5"/>
  <c r="D46" i="11"/>
  <c r="F145" i="5"/>
  <c r="E46" i="11"/>
  <c r="G145" i="5"/>
  <c r="F46" i="11"/>
  <c r="G46"/>
  <c r="I145" i="5"/>
  <c r="H46" i="11"/>
  <c r="J145" i="5"/>
  <c r="I46" i="11"/>
  <c r="K145" i="5"/>
  <c r="L145"/>
  <c r="B117"/>
  <c r="A16" i="11"/>
  <c r="C117" i="5"/>
  <c r="B16" i="11"/>
  <c r="D117" i="5"/>
  <c r="C16" i="11"/>
  <c r="E117" i="5"/>
  <c r="D16" i="11"/>
  <c r="F117" i="5"/>
  <c r="E16" i="11"/>
  <c r="G117" i="5"/>
  <c r="F16" i="11"/>
  <c r="G16"/>
  <c r="I117" i="5"/>
  <c r="H16" i="11"/>
  <c r="J117" i="5"/>
  <c r="I16" i="11"/>
  <c r="K117" i="5"/>
  <c r="L117"/>
  <c r="B315"/>
  <c r="A40" i="12"/>
  <c r="C315" i="5"/>
  <c r="B40" i="12"/>
  <c r="D315" i="5"/>
  <c r="C40" i="12"/>
  <c r="J315" i="5"/>
  <c r="I40" i="12"/>
  <c r="K315" i="5"/>
  <c r="L315"/>
  <c r="B287"/>
  <c r="A93" i="12"/>
  <c r="C287" i="5"/>
  <c r="B93" i="12"/>
  <c r="D287" i="5"/>
  <c r="C93" i="12"/>
  <c r="J287" i="5"/>
  <c r="I93" i="12"/>
  <c r="K287" i="5"/>
  <c r="L287"/>
  <c r="B231"/>
  <c r="A105" i="12"/>
  <c r="C231" i="5"/>
  <c r="B105" i="12"/>
  <c r="D231" i="5"/>
  <c r="C105" i="12"/>
  <c r="J231" i="5"/>
  <c r="I105" i="12"/>
  <c r="K231" i="5"/>
  <c r="L231"/>
  <c r="B259"/>
  <c r="A107" i="12"/>
  <c r="C259" i="5"/>
  <c r="B107" i="12"/>
  <c r="D259" i="5"/>
  <c r="C107" i="12"/>
  <c r="J259" i="5"/>
  <c r="I107" i="12"/>
  <c r="K259" i="5"/>
  <c r="L259"/>
  <c r="B5"/>
  <c r="A51" i="13"/>
  <c r="C5" i="5"/>
  <c r="B51" i="13"/>
  <c r="D5" i="5"/>
  <c r="C51" i="13"/>
  <c r="J5" i="5"/>
  <c r="I51" i="13"/>
  <c r="K5" i="5"/>
  <c r="L5"/>
  <c r="B89"/>
  <c r="A18" i="13"/>
  <c r="C89" i="5"/>
  <c r="B18" i="13"/>
  <c r="D89" i="5"/>
  <c r="C18" i="13"/>
  <c r="J89" i="5"/>
  <c r="I18" i="13"/>
  <c r="K89" i="5"/>
  <c r="L89"/>
  <c r="B33"/>
  <c r="A68" i="13"/>
  <c r="C33" i="5"/>
  <c r="B68" i="13"/>
  <c r="D33" i="5"/>
  <c r="C68" i="13"/>
  <c r="J33" i="5"/>
  <c r="I68" i="13"/>
  <c r="K33" i="5"/>
  <c r="L33"/>
  <c r="B61"/>
  <c r="A104" i="13"/>
  <c r="C61" i="5"/>
  <c r="B104" i="13"/>
  <c r="D61" i="5"/>
  <c r="C104" i="13"/>
  <c r="J61" i="5"/>
  <c r="I104" i="13"/>
  <c r="K61" i="5"/>
  <c r="L61"/>
  <c r="A203"/>
  <c r="B203"/>
  <c r="C203"/>
  <c r="D203"/>
  <c r="E203"/>
  <c r="F203"/>
  <c r="G203"/>
  <c r="H203"/>
  <c r="I203"/>
  <c r="J203"/>
  <c r="K203"/>
  <c r="L203"/>
  <c r="B486"/>
  <c r="A18" i="6"/>
  <c r="C486" i="5"/>
  <c r="B18" i="6"/>
  <c r="D486" i="5"/>
  <c r="C18" i="6"/>
  <c r="B514" i="5"/>
  <c r="A26" i="6"/>
  <c r="C514" i="5"/>
  <c r="B26" i="6"/>
  <c r="D514" i="5"/>
  <c r="C26" i="6"/>
  <c r="K542" i="5"/>
  <c r="L542"/>
  <c r="K570"/>
  <c r="L570"/>
  <c r="K598"/>
  <c r="L598"/>
  <c r="K626"/>
  <c r="L626"/>
  <c r="K710"/>
  <c r="L710"/>
  <c r="K738"/>
  <c r="L738"/>
  <c r="K766"/>
  <c r="L766"/>
  <c r="K794"/>
  <c r="L794"/>
  <c r="K654"/>
  <c r="L654"/>
  <c r="K682"/>
  <c r="L682"/>
  <c r="B344"/>
  <c r="C344"/>
  <c r="D344"/>
  <c r="I344"/>
  <c r="J344"/>
  <c r="K344"/>
  <c r="L344"/>
  <c r="B372"/>
  <c r="C372"/>
  <c r="D372"/>
  <c r="I372"/>
  <c r="J372"/>
  <c r="K372"/>
  <c r="L372"/>
  <c r="B428"/>
  <c r="C428"/>
  <c r="D428"/>
  <c r="I428"/>
  <c r="J428"/>
  <c r="K428"/>
  <c r="L428"/>
  <c r="B400"/>
  <c r="C400"/>
  <c r="D400"/>
  <c r="I400"/>
  <c r="J400"/>
  <c r="K400"/>
  <c r="L400"/>
  <c r="B456"/>
  <c r="C456"/>
  <c r="D456"/>
  <c r="I456"/>
  <c r="J456"/>
  <c r="K456"/>
  <c r="L456"/>
  <c r="B174"/>
  <c r="A78" i="11"/>
  <c r="C174" i="5"/>
  <c r="B78" i="11"/>
  <c r="D174" i="5"/>
  <c r="C78" i="11"/>
  <c r="E174" i="5"/>
  <c r="D78" i="11"/>
  <c r="F174" i="5"/>
  <c r="E78" i="11"/>
  <c r="G174" i="5"/>
  <c r="F78" i="11"/>
  <c r="G78"/>
  <c r="I174" i="5"/>
  <c r="H78" i="11"/>
  <c r="J174" i="5"/>
  <c r="I78" i="11"/>
  <c r="K174" i="5"/>
  <c r="L174"/>
  <c r="B146"/>
  <c r="A73" i="11"/>
  <c r="C146" i="5"/>
  <c r="B73" i="11"/>
  <c r="D146" i="5"/>
  <c r="C73" i="11"/>
  <c r="E146" i="5"/>
  <c r="D73" i="11"/>
  <c r="F146" i="5"/>
  <c r="E73" i="11"/>
  <c r="G146" i="5"/>
  <c r="F73" i="11"/>
  <c r="G73"/>
  <c r="I146" i="5"/>
  <c r="H73" i="11"/>
  <c r="J146" i="5"/>
  <c r="I73" i="11"/>
  <c r="K146" i="5"/>
  <c r="L146"/>
  <c r="B118"/>
  <c r="A37" i="11"/>
  <c r="C118" i="5"/>
  <c r="B37" i="11"/>
  <c r="D118" i="5"/>
  <c r="C37" i="11"/>
  <c r="E118" i="5"/>
  <c r="D37" i="11"/>
  <c r="F118" i="5"/>
  <c r="E37" i="11"/>
  <c r="G118" i="5"/>
  <c r="F37" i="11"/>
  <c r="G37"/>
  <c r="I118" i="5"/>
  <c r="H37" i="11"/>
  <c r="J118" i="5"/>
  <c r="I37" i="11"/>
  <c r="K118" i="5"/>
  <c r="L118"/>
  <c r="B316"/>
  <c r="A100" i="12"/>
  <c r="C316" i="5"/>
  <c r="B100" i="12"/>
  <c r="D316" i="5"/>
  <c r="C100" i="12"/>
  <c r="J316" i="5"/>
  <c r="I100" i="12"/>
  <c r="K316" i="5"/>
  <c r="L316"/>
  <c r="B288"/>
  <c r="A7" i="12"/>
  <c r="C288" i="5"/>
  <c r="B7" i="12"/>
  <c r="D288" i="5"/>
  <c r="C7" i="12"/>
  <c r="J288" i="5"/>
  <c r="I7" i="12"/>
  <c r="K288" i="5"/>
  <c r="L288"/>
  <c r="B232"/>
  <c r="A9" i="12"/>
  <c r="C232" i="5"/>
  <c r="B9" i="12"/>
  <c r="D232" i="5"/>
  <c r="C9" i="12"/>
  <c r="J232" i="5"/>
  <c r="I9" i="12"/>
  <c r="K232" i="5"/>
  <c r="L232"/>
  <c r="B260"/>
  <c r="A99" i="12"/>
  <c r="C260" i="5"/>
  <c r="B99" i="12"/>
  <c r="D260" i="5"/>
  <c r="C99" i="12"/>
  <c r="J260" i="5"/>
  <c r="I99" i="12"/>
  <c r="K260" i="5"/>
  <c r="L260"/>
  <c r="B6"/>
  <c r="A92" i="13"/>
  <c r="C6" i="5"/>
  <c r="B92" i="13"/>
  <c r="D6" i="5"/>
  <c r="C92" i="13"/>
  <c r="J6" i="5"/>
  <c r="I92" i="13"/>
  <c r="K6" i="5"/>
  <c r="L6"/>
  <c r="B90"/>
  <c r="A95" i="13"/>
  <c r="C90" i="5"/>
  <c r="B95" i="13"/>
  <c r="D90" i="5"/>
  <c r="C95" i="13"/>
  <c r="J90" i="5"/>
  <c r="I95" i="13"/>
  <c r="K90" i="5"/>
  <c r="L90"/>
  <c r="B34"/>
  <c r="A17" i="13"/>
  <c r="C34" i="5"/>
  <c r="B17" i="13"/>
  <c r="D34" i="5"/>
  <c r="C17" i="13"/>
  <c r="J34" i="5"/>
  <c r="I17" i="13"/>
  <c r="K34" i="5"/>
  <c r="L34"/>
  <c r="B62"/>
  <c r="A78" i="13"/>
  <c r="C62" i="5"/>
  <c r="B78" i="13"/>
  <c r="D62" i="5"/>
  <c r="C78" i="13"/>
  <c r="J62" i="5"/>
  <c r="I78" i="13"/>
  <c r="K62" i="5"/>
  <c r="L62"/>
  <c r="A204"/>
  <c r="B204"/>
  <c r="C204"/>
  <c r="D204"/>
  <c r="E204"/>
  <c r="F204"/>
  <c r="G204"/>
  <c r="H204"/>
  <c r="I204"/>
  <c r="J204"/>
  <c r="K204"/>
  <c r="L204"/>
  <c r="B487"/>
  <c r="A8" i="6"/>
  <c r="C487" i="5"/>
  <c r="B8" i="6"/>
  <c r="D487" i="5"/>
  <c r="C8" i="6"/>
  <c r="B515" i="5"/>
  <c r="A24" i="6"/>
  <c r="C515" i="5"/>
  <c r="B24" i="6"/>
  <c r="D515" i="5"/>
  <c r="C24" i="6"/>
  <c r="K543" i="5"/>
  <c r="L543"/>
  <c r="K571"/>
  <c r="L571"/>
  <c r="K599"/>
  <c r="L599"/>
  <c r="K627"/>
  <c r="L627"/>
  <c r="K711"/>
  <c r="L711"/>
  <c r="K739"/>
  <c r="L739"/>
  <c r="K767"/>
  <c r="L767"/>
  <c r="K795"/>
  <c r="L795"/>
  <c r="K655"/>
  <c r="L655"/>
  <c r="K683"/>
  <c r="L683"/>
  <c r="B345"/>
  <c r="C345"/>
  <c r="D345"/>
  <c r="I345"/>
  <c r="J345"/>
  <c r="K345"/>
  <c r="L345"/>
  <c r="B373"/>
  <c r="C373"/>
  <c r="D373"/>
  <c r="I373"/>
  <c r="J373"/>
  <c r="K373"/>
  <c r="L373"/>
  <c r="B429"/>
  <c r="C429"/>
  <c r="D429"/>
  <c r="I429"/>
  <c r="J429"/>
  <c r="K429"/>
  <c r="L429"/>
  <c r="B401"/>
  <c r="C401"/>
  <c r="D401"/>
  <c r="I401"/>
  <c r="J401"/>
  <c r="K401"/>
  <c r="L401"/>
  <c r="B457"/>
  <c r="C457"/>
  <c r="D457"/>
  <c r="I457"/>
  <c r="J457"/>
  <c r="K457"/>
  <c r="L457"/>
  <c r="B175"/>
  <c r="A57" i="11"/>
  <c r="C175" i="5"/>
  <c r="B57" i="11"/>
  <c r="D175" i="5"/>
  <c r="C57" i="11"/>
  <c r="E175" i="5"/>
  <c r="D57" i="11"/>
  <c r="F175" i="5"/>
  <c r="E57" i="11"/>
  <c r="G175" i="5"/>
  <c r="F57" i="11"/>
  <c r="G57"/>
  <c r="I175" i="5"/>
  <c r="H57" i="11"/>
  <c r="J175" i="5"/>
  <c r="I57" i="11"/>
  <c r="K175" i="5"/>
  <c r="L175"/>
  <c r="B147"/>
  <c r="A74" i="11"/>
  <c r="C147" i="5"/>
  <c r="B74" i="11"/>
  <c r="D147" i="5"/>
  <c r="C74" i="11"/>
  <c r="E147" i="5"/>
  <c r="D74" i="11"/>
  <c r="F147" i="5"/>
  <c r="E74" i="11"/>
  <c r="G147" i="5"/>
  <c r="F74" i="11"/>
  <c r="G74"/>
  <c r="I147" i="5"/>
  <c r="H74" i="11"/>
  <c r="J147" i="5"/>
  <c r="I74" i="11"/>
  <c r="K147" i="5"/>
  <c r="L147"/>
  <c r="B119"/>
  <c r="A68" i="11"/>
  <c r="C119" i="5"/>
  <c r="B68" i="11"/>
  <c r="D119" i="5"/>
  <c r="C68" i="11"/>
  <c r="E119" i="5"/>
  <c r="D68" i="11"/>
  <c r="F119" i="5"/>
  <c r="E68" i="11"/>
  <c r="G119" i="5"/>
  <c r="F68" i="11"/>
  <c r="G68"/>
  <c r="I119" i="5"/>
  <c r="H68" i="11"/>
  <c r="J119" i="5"/>
  <c r="I68" i="11"/>
  <c r="K119" i="5"/>
  <c r="L119"/>
  <c r="B317"/>
  <c r="A29" i="12"/>
  <c r="C317" i="5"/>
  <c r="B29" i="12"/>
  <c r="D317" i="5"/>
  <c r="C29" i="12"/>
  <c r="J317" i="5"/>
  <c r="I29" i="12"/>
  <c r="K317" i="5"/>
  <c r="L317"/>
  <c r="B289"/>
  <c r="A94" i="12"/>
  <c r="C289" i="5"/>
  <c r="B94" i="12"/>
  <c r="D289" i="5"/>
  <c r="C94" i="12"/>
  <c r="J289" i="5"/>
  <c r="I94" i="12"/>
  <c r="K289" i="5"/>
  <c r="L289"/>
  <c r="B233"/>
  <c r="A64" i="12"/>
  <c r="C233" i="5"/>
  <c r="B64" i="12"/>
  <c r="D233" i="5"/>
  <c r="C64" i="12"/>
  <c r="J233" i="5"/>
  <c r="I64" i="12"/>
  <c r="K233" i="5"/>
  <c r="L233"/>
  <c r="B261"/>
  <c r="A70" i="12"/>
  <c r="C261" i="5"/>
  <c r="B70" i="12"/>
  <c r="D261" i="5"/>
  <c r="C70" i="12"/>
  <c r="J261" i="5"/>
  <c r="I70" i="12"/>
  <c r="K261" i="5"/>
  <c r="L261"/>
  <c r="B7"/>
  <c r="A106" i="13"/>
  <c r="C7" i="5"/>
  <c r="B106" i="13"/>
  <c r="D7" i="5"/>
  <c r="C106" i="13"/>
  <c r="J7" i="5"/>
  <c r="I106" i="13"/>
  <c r="K7" i="5"/>
  <c r="L7"/>
  <c r="B91"/>
  <c r="A101" i="13"/>
  <c r="C91" i="5"/>
  <c r="B101" i="13"/>
  <c r="D91" i="5"/>
  <c r="C101" i="13"/>
  <c r="J91" i="5"/>
  <c r="I101" i="13"/>
  <c r="K91" i="5"/>
  <c r="L91"/>
  <c r="B35"/>
  <c r="A47" i="13"/>
  <c r="C35" i="5"/>
  <c r="B47" i="13"/>
  <c r="D35" i="5"/>
  <c r="C47" i="13"/>
  <c r="J35" i="5"/>
  <c r="I47" i="13"/>
  <c r="K35" i="5"/>
  <c r="L35"/>
  <c r="B63"/>
  <c r="A2" i="13"/>
  <c r="C63" i="5"/>
  <c r="B2" i="13"/>
  <c r="D63" i="5"/>
  <c r="C2" i="13"/>
  <c r="J63" i="5"/>
  <c r="I2" i="13"/>
  <c r="K63" i="5"/>
  <c r="L63"/>
  <c r="A205"/>
  <c r="B205"/>
  <c r="C205"/>
  <c r="D205"/>
  <c r="E205"/>
  <c r="F205"/>
  <c r="G205"/>
  <c r="H205"/>
  <c r="I205"/>
  <c r="J205"/>
  <c r="K205"/>
  <c r="L205"/>
  <c r="B488"/>
  <c r="A6" i="6"/>
  <c r="C488" i="5"/>
  <c r="B6" i="6"/>
  <c r="D488" i="5"/>
  <c r="C6" i="6"/>
  <c r="B516" i="5"/>
  <c r="A33" i="6"/>
  <c r="C516" i="5"/>
  <c r="B33" i="6"/>
  <c r="D516" i="5"/>
  <c r="C33" i="6"/>
  <c r="E516" i="5"/>
  <c r="D33" i="6"/>
  <c r="F516" i="5"/>
  <c r="E33" i="6"/>
  <c r="H516" i="5"/>
  <c r="G33" i="6"/>
  <c r="L516" i="5"/>
  <c r="K33" i="6"/>
  <c r="K544" i="5"/>
  <c r="L544"/>
  <c r="K572"/>
  <c r="L572"/>
  <c r="K600"/>
  <c r="L600"/>
  <c r="K628"/>
  <c r="L628"/>
  <c r="K712"/>
  <c r="L712"/>
  <c r="K740"/>
  <c r="L740"/>
  <c r="K768"/>
  <c r="L768"/>
  <c r="K796"/>
  <c r="L796"/>
  <c r="K656"/>
  <c r="L656"/>
  <c r="K684"/>
  <c r="L684"/>
  <c r="B346"/>
  <c r="C346"/>
  <c r="D346"/>
  <c r="I346"/>
  <c r="J346"/>
  <c r="K346"/>
  <c r="L346"/>
  <c r="B374"/>
  <c r="C374"/>
  <c r="D374"/>
  <c r="I374"/>
  <c r="J374"/>
  <c r="K374"/>
  <c r="L374"/>
  <c r="B430"/>
  <c r="C430"/>
  <c r="D430"/>
  <c r="I430"/>
  <c r="J430"/>
  <c r="K430"/>
  <c r="L430"/>
  <c r="B402"/>
  <c r="C402"/>
  <c r="D402"/>
  <c r="I402"/>
  <c r="J402"/>
  <c r="K402"/>
  <c r="L402"/>
  <c r="B458"/>
  <c r="C458"/>
  <c r="D458"/>
  <c r="I458"/>
  <c r="J458"/>
  <c r="K458"/>
  <c r="L458"/>
  <c r="B176"/>
  <c r="A58" i="11"/>
  <c r="C176" i="5"/>
  <c r="B58" i="11"/>
  <c r="D176" i="5"/>
  <c r="C58" i="11"/>
  <c r="E176" i="5"/>
  <c r="D58" i="11"/>
  <c r="F176" i="5"/>
  <c r="E58" i="11"/>
  <c r="G176" i="5"/>
  <c r="F58" i="11"/>
  <c r="G58"/>
  <c r="I176" i="5"/>
  <c r="H58" i="11"/>
  <c r="J176" i="5"/>
  <c r="I58" i="11"/>
  <c r="K176" i="5"/>
  <c r="L176"/>
  <c r="B148"/>
  <c r="A24" i="11"/>
  <c r="C148" i="5"/>
  <c r="B24" i="11"/>
  <c r="D148" i="5"/>
  <c r="C24" i="11"/>
  <c r="E148" i="5"/>
  <c r="D24" i="11"/>
  <c r="F148" i="5"/>
  <c r="E24" i="11"/>
  <c r="G148" i="5"/>
  <c r="F24" i="11"/>
  <c r="G24"/>
  <c r="I148" i="5"/>
  <c r="H24" i="11"/>
  <c r="J148" i="5"/>
  <c r="I24" i="11"/>
  <c r="K148" i="5"/>
  <c r="L148"/>
  <c r="B120"/>
  <c r="A38" i="11"/>
  <c r="C120" i="5"/>
  <c r="B38" i="11"/>
  <c r="D120" i="5"/>
  <c r="C38" i="11"/>
  <c r="E120" i="5"/>
  <c r="D38" i="11"/>
  <c r="F120" i="5"/>
  <c r="E38" i="11"/>
  <c r="G120" i="5"/>
  <c r="F38" i="11"/>
  <c r="G38"/>
  <c r="I120" i="5"/>
  <c r="H38" i="11"/>
  <c r="J120" i="5"/>
  <c r="I38" i="11"/>
  <c r="K120" i="5"/>
  <c r="L120"/>
  <c r="B318"/>
  <c r="A39" i="12"/>
  <c r="C318" i="5"/>
  <c r="B39" i="12"/>
  <c r="D318" i="5"/>
  <c r="C39" i="12"/>
  <c r="J318" i="5"/>
  <c r="I39" i="12"/>
  <c r="K318" i="5"/>
  <c r="L318"/>
  <c r="B290"/>
  <c r="A67" i="12"/>
  <c r="C290" i="5"/>
  <c r="B67" i="12"/>
  <c r="D290" i="5"/>
  <c r="C67" i="12"/>
  <c r="J290" i="5"/>
  <c r="I67" i="12"/>
  <c r="K290" i="5"/>
  <c r="L290"/>
  <c r="B234"/>
  <c r="A28" i="12"/>
  <c r="C234" i="5"/>
  <c r="B28" i="12"/>
  <c r="D234" i="5"/>
  <c r="C28" i="12"/>
  <c r="J234" i="5"/>
  <c r="I28" i="12"/>
  <c r="K234" i="5"/>
  <c r="L234"/>
  <c r="B262"/>
  <c r="A60" i="12"/>
  <c r="C262" i="5"/>
  <c r="B60" i="12"/>
  <c r="D262" i="5"/>
  <c r="C60" i="12"/>
  <c r="J262" i="5"/>
  <c r="I60" i="12"/>
  <c r="K262" i="5"/>
  <c r="L262"/>
  <c r="B8"/>
  <c r="A110" i="13"/>
  <c r="C8" i="5"/>
  <c r="B110" i="13"/>
  <c r="D8" i="5"/>
  <c r="C110" i="13"/>
  <c r="J8" i="5"/>
  <c r="I110" i="13"/>
  <c r="K8" i="5"/>
  <c r="L8"/>
  <c r="B92"/>
  <c r="A56" i="13"/>
  <c r="C92" i="5"/>
  <c r="B56" i="13"/>
  <c r="D92" i="5"/>
  <c r="C56" i="13"/>
  <c r="J92" i="5"/>
  <c r="I56" i="13"/>
  <c r="K92" i="5"/>
  <c r="L92"/>
  <c r="B36"/>
  <c r="A107" i="13"/>
  <c r="C36" i="5"/>
  <c r="B107" i="13"/>
  <c r="D36" i="5"/>
  <c r="C107" i="13"/>
  <c r="J36" i="5"/>
  <c r="I107" i="13"/>
  <c r="K36" i="5"/>
  <c r="L36"/>
  <c r="B64"/>
  <c r="A80" i="13"/>
  <c r="C64" i="5"/>
  <c r="B80" i="13"/>
  <c r="D64" i="5"/>
  <c r="C80" i="13"/>
  <c r="J64" i="5"/>
  <c r="I80" i="13"/>
  <c r="K64" i="5"/>
  <c r="L64"/>
  <c r="A206"/>
  <c r="B206"/>
  <c r="C206"/>
  <c r="D206"/>
  <c r="E206"/>
  <c r="F206"/>
  <c r="G206"/>
  <c r="H206"/>
  <c r="I206"/>
  <c r="J206"/>
  <c r="K206"/>
  <c r="L206"/>
  <c r="B489"/>
  <c r="A3" i="6"/>
  <c r="C489" i="5"/>
  <c r="B3" i="6"/>
  <c r="D489" i="5"/>
  <c r="C3" i="6"/>
  <c r="B517" i="5"/>
  <c r="A53" i="6"/>
  <c r="C517" i="5"/>
  <c r="B53" i="6"/>
  <c r="D517" i="5"/>
  <c r="C53" i="6"/>
  <c r="E517" i="5"/>
  <c r="D53" i="6"/>
  <c r="F517" i="5"/>
  <c r="E53" i="6"/>
  <c r="H517" i="5"/>
  <c r="G53" i="6"/>
  <c r="L517" i="5"/>
  <c r="K53" i="6"/>
  <c r="K545" i="5"/>
  <c r="L545"/>
  <c r="K573"/>
  <c r="L573"/>
  <c r="K601"/>
  <c r="L601"/>
  <c r="K629"/>
  <c r="L629"/>
  <c r="K713"/>
  <c r="L713"/>
  <c r="K741"/>
  <c r="L741"/>
  <c r="K769"/>
  <c r="L769"/>
  <c r="K797"/>
  <c r="L797"/>
  <c r="K657"/>
  <c r="L657"/>
  <c r="K685"/>
  <c r="L685"/>
  <c r="B347"/>
  <c r="C347"/>
  <c r="D347"/>
  <c r="I347"/>
  <c r="J347"/>
  <c r="K347"/>
  <c r="L347"/>
  <c r="B375"/>
  <c r="C375"/>
  <c r="D375"/>
  <c r="I375"/>
  <c r="J375"/>
  <c r="K375"/>
  <c r="L375"/>
  <c r="B431"/>
  <c r="C431"/>
  <c r="D431"/>
  <c r="I431"/>
  <c r="J431"/>
  <c r="K431"/>
  <c r="L431"/>
  <c r="B403"/>
  <c r="C403"/>
  <c r="D403"/>
  <c r="I403"/>
  <c r="J403"/>
  <c r="K403"/>
  <c r="L403"/>
  <c r="B459"/>
  <c r="C459"/>
  <c r="D459"/>
  <c r="I459"/>
  <c r="J459"/>
  <c r="K459"/>
  <c r="L459"/>
  <c r="B177"/>
  <c r="A32" i="11"/>
  <c r="C177" i="5"/>
  <c r="B32" i="11"/>
  <c r="D177" i="5"/>
  <c r="C32" i="11"/>
  <c r="E177" i="5"/>
  <c r="D32" i="11"/>
  <c r="F177" i="5"/>
  <c r="E32" i="11"/>
  <c r="G177" i="5"/>
  <c r="F32" i="11"/>
  <c r="G32"/>
  <c r="I177" i="5"/>
  <c r="H32" i="11"/>
  <c r="J177" i="5"/>
  <c r="I32" i="11"/>
  <c r="K177" i="5"/>
  <c r="L177"/>
  <c r="B149"/>
  <c r="A47" i="11"/>
  <c r="C149" i="5"/>
  <c r="B47" i="11"/>
  <c r="D149" i="5"/>
  <c r="C47" i="11"/>
  <c r="E149" i="5"/>
  <c r="D47" i="11"/>
  <c r="F149" i="5"/>
  <c r="E47" i="11"/>
  <c r="G149" i="5"/>
  <c r="F47" i="11"/>
  <c r="G47"/>
  <c r="I149" i="5"/>
  <c r="H47" i="11"/>
  <c r="J149" i="5"/>
  <c r="I47" i="11"/>
  <c r="K149" i="5"/>
  <c r="L149"/>
  <c r="B121"/>
  <c r="A17" i="11"/>
  <c r="C121" i="5"/>
  <c r="B17" i="11"/>
  <c r="D121" i="5"/>
  <c r="C17" i="11"/>
  <c r="E121" i="5"/>
  <c r="D17" i="11"/>
  <c r="F121" i="5"/>
  <c r="E17" i="11"/>
  <c r="G121" i="5"/>
  <c r="F17" i="11"/>
  <c r="G17"/>
  <c r="I121" i="5"/>
  <c r="H17" i="11"/>
  <c r="J121" i="5"/>
  <c r="I17" i="11"/>
  <c r="K121" i="5"/>
  <c r="L121"/>
  <c r="B319"/>
  <c r="A69" i="12"/>
  <c r="C319" i="5"/>
  <c r="B69" i="12"/>
  <c r="D319" i="5"/>
  <c r="C69" i="12"/>
  <c r="J319" i="5"/>
  <c r="I69" i="12"/>
  <c r="K319" i="5"/>
  <c r="L319"/>
  <c r="B291"/>
  <c r="A62" i="12"/>
  <c r="C291" i="5"/>
  <c r="B62" i="12"/>
  <c r="D291" i="5"/>
  <c r="C62" i="12"/>
  <c r="J291" i="5"/>
  <c r="I62" i="12"/>
  <c r="K291" i="5"/>
  <c r="L291"/>
  <c r="B235"/>
  <c r="A101" i="12"/>
  <c r="C235" i="5"/>
  <c r="B101" i="12"/>
  <c r="D235" i="5"/>
  <c r="C101" i="12"/>
  <c r="J235" i="5"/>
  <c r="I101" i="12"/>
  <c r="K235" i="5"/>
  <c r="L235"/>
  <c r="B263"/>
  <c r="A17" i="12"/>
  <c r="C263" i="5"/>
  <c r="B17" i="12"/>
  <c r="D263" i="5"/>
  <c r="C17" i="12"/>
  <c r="J263" i="5"/>
  <c r="I17" i="12"/>
  <c r="K263" i="5"/>
  <c r="L263"/>
  <c r="B9"/>
  <c r="A7" i="13"/>
  <c r="C9" i="5"/>
  <c r="B7" i="13"/>
  <c r="D9" i="5"/>
  <c r="C7" i="13"/>
  <c r="J9" i="5"/>
  <c r="I7" i="13"/>
  <c r="K9" i="5"/>
  <c r="L9"/>
  <c r="B93"/>
  <c r="A66" i="13"/>
  <c r="C93" i="5"/>
  <c r="B66" i="13"/>
  <c r="D93" i="5"/>
  <c r="C66" i="13"/>
  <c r="J93" i="5"/>
  <c r="I66" i="13"/>
  <c r="K93" i="5"/>
  <c r="L93"/>
  <c r="B37"/>
  <c r="A42" i="13"/>
  <c r="C37" i="5"/>
  <c r="B42" i="13"/>
  <c r="D37" i="5"/>
  <c r="C42" i="13"/>
  <c r="J37" i="5"/>
  <c r="I42" i="13"/>
  <c r="K37" i="5"/>
  <c r="L37"/>
  <c r="B65"/>
  <c r="A70" i="13"/>
  <c r="C65" i="5"/>
  <c r="B70" i="13"/>
  <c r="D65" i="5"/>
  <c r="C70" i="13"/>
  <c r="J65" i="5"/>
  <c r="I70" i="13"/>
  <c r="K65" i="5"/>
  <c r="L65"/>
  <c r="A207"/>
  <c r="B207"/>
  <c r="C207"/>
  <c r="D207"/>
  <c r="E207"/>
  <c r="F207"/>
  <c r="G207"/>
  <c r="H207"/>
  <c r="I207"/>
  <c r="J207"/>
  <c r="K207"/>
  <c r="L207"/>
  <c r="B490"/>
  <c r="A32" i="6"/>
  <c r="C490" i="5"/>
  <c r="B32" i="6"/>
  <c r="D490" i="5"/>
  <c r="C32" i="6"/>
  <c r="E490" i="5"/>
  <c r="D32" i="6"/>
  <c r="F490" i="5"/>
  <c r="E32" i="6"/>
  <c r="H490" i="5"/>
  <c r="G32" i="6"/>
  <c r="L490" i="5"/>
  <c r="K32" i="6"/>
  <c r="B518" i="5"/>
  <c r="A36" i="6"/>
  <c r="C518" i="5"/>
  <c r="B36" i="6"/>
  <c r="D518" i="5"/>
  <c r="C36" i="6"/>
  <c r="E518" i="5"/>
  <c r="D36" i="6"/>
  <c r="F518" i="5"/>
  <c r="E36" i="6"/>
  <c r="H518" i="5"/>
  <c r="G36" i="6"/>
  <c r="L518" i="5"/>
  <c r="K36" i="6"/>
  <c r="K546" i="5"/>
  <c r="L546"/>
  <c r="K574"/>
  <c r="L574"/>
  <c r="K602"/>
  <c r="L602"/>
  <c r="K630"/>
  <c r="L630"/>
  <c r="K714"/>
  <c r="L714"/>
  <c r="K742"/>
  <c r="L742"/>
  <c r="K770"/>
  <c r="L770"/>
  <c r="K798"/>
  <c r="L798"/>
  <c r="K658"/>
  <c r="L658"/>
  <c r="K686"/>
  <c r="L686"/>
  <c r="B348"/>
  <c r="C348"/>
  <c r="D348"/>
  <c r="I348"/>
  <c r="J348"/>
  <c r="K348"/>
  <c r="L348"/>
  <c r="B376"/>
  <c r="C376"/>
  <c r="D376"/>
  <c r="I376"/>
  <c r="J376"/>
  <c r="K376"/>
  <c r="L376"/>
  <c r="B432"/>
  <c r="C432"/>
  <c r="D432"/>
  <c r="I432"/>
  <c r="J432"/>
  <c r="K432"/>
  <c r="L432"/>
  <c r="B404"/>
  <c r="C404"/>
  <c r="D404"/>
  <c r="I404"/>
  <c r="J404"/>
  <c r="K404"/>
  <c r="L404"/>
  <c r="B460"/>
  <c r="C460"/>
  <c r="D460"/>
  <c r="I460"/>
  <c r="J460"/>
  <c r="K460"/>
  <c r="L460"/>
  <c r="B178"/>
  <c r="A59" i="11"/>
  <c r="C178" i="5"/>
  <c r="B59" i="11"/>
  <c r="D178" i="5"/>
  <c r="C59" i="11"/>
  <c r="E178" i="5"/>
  <c r="D59" i="11"/>
  <c r="F178" i="5"/>
  <c r="E59" i="11"/>
  <c r="G178" i="5"/>
  <c r="F59" i="11"/>
  <c r="G59"/>
  <c r="I178" i="5"/>
  <c r="H59" i="11"/>
  <c r="J178" i="5"/>
  <c r="I59" i="11"/>
  <c r="K178" i="5"/>
  <c r="L178"/>
  <c r="B150"/>
  <c r="A25" i="11"/>
  <c r="C150" i="5"/>
  <c r="B25" i="11"/>
  <c r="D150" i="5"/>
  <c r="C25" i="11"/>
  <c r="E150" i="5"/>
  <c r="D25" i="11"/>
  <c r="F150" i="5"/>
  <c r="E25" i="11"/>
  <c r="G150" i="5"/>
  <c r="F25" i="11"/>
  <c r="G25"/>
  <c r="I150" i="5"/>
  <c r="H25" i="11"/>
  <c r="J150" i="5"/>
  <c r="I25" i="11"/>
  <c r="K150" i="5"/>
  <c r="L150"/>
  <c r="B122"/>
  <c r="A69" i="11"/>
  <c r="C122" i="5"/>
  <c r="B69" i="11"/>
  <c r="D122" i="5"/>
  <c r="C69" i="11"/>
  <c r="E122" i="5"/>
  <c r="D69" i="11"/>
  <c r="F122" i="5"/>
  <c r="E69" i="11"/>
  <c r="G122" i="5"/>
  <c r="F69" i="11"/>
  <c r="G69"/>
  <c r="I122" i="5"/>
  <c r="H69" i="11"/>
  <c r="J122" i="5"/>
  <c r="I69" i="11"/>
  <c r="K122" i="5"/>
  <c r="L122"/>
  <c r="B320"/>
  <c r="A4" i="12"/>
  <c r="C320" i="5"/>
  <c r="B4" i="12"/>
  <c r="D320" i="5"/>
  <c r="C4" i="12"/>
  <c r="J320" i="5"/>
  <c r="I4" i="12"/>
  <c r="K320" i="5"/>
  <c r="L320"/>
  <c r="B292"/>
  <c r="A20" i="12"/>
  <c r="C292" i="5"/>
  <c r="B20" i="12"/>
  <c r="D292" i="5"/>
  <c r="C20" i="12"/>
  <c r="J292" i="5"/>
  <c r="I20" i="12"/>
  <c r="K292" i="5"/>
  <c r="L292"/>
  <c r="B236"/>
  <c r="A53" i="12"/>
  <c r="C236" i="5"/>
  <c r="B53" i="12"/>
  <c r="D236" i="5"/>
  <c r="C53" i="12"/>
  <c r="J236" i="5"/>
  <c r="I53" i="12"/>
  <c r="K236" i="5"/>
  <c r="L236"/>
  <c r="B264"/>
  <c r="A54" i="12"/>
  <c r="C264" i="5"/>
  <c r="B54" i="12"/>
  <c r="D264" i="5"/>
  <c r="C54" i="12"/>
  <c r="J264" i="5"/>
  <c r="I54" i="12"/>
  <c r="K264" i="5"/>
  <c r="L264"/>
  <c r="B10"/>
  <c r="A4" i="13"/>
  <c r="C10" i="5"/>
  <c r="B4" i="13"/>
  <c r="D10" i="5"/>
  <c r="C4" i="13"/>
  <c r="J10" i="5"/>
  <c r="I4" i="13"/>
  <c r="K10" i="5"/>
  <c r="L10"/>
  <c r="B94"/>
  <c r="A25" i="13"/>
  <c r="C94" i="5"/>
  <c r="B25" i="13"/>
  <c r="D94" i="5"/>
  <c r="C25" i="13"/>
  <c r="J94" i="5"/>
  <c r="I25" i="13"/>
  <c r="K94" i="5"/>
  <c r="L94"/>
  <c r="B38"/>
  <c r="A43" i="13"/>
  <c r="C38" i="5"/>
  <c r="B43" i="13"/>
  <c r="D38" i="5"/>
  <c r="C43" i="13"/>
  <c r="J38" i="5"/>
  <c r="I43" i="13"/>
  <c r="K38" i="5"/>
  <c r="L38"/>
  <c r="B66"/>
  <c r="A29" i="13"/>
  <c r="C66" i="5"/>
  <c r="B29" i="13"/>
  <c r="D66" i="5"/>
  <c r="C29" i="13"/>
  <c r="J66" i="5"/>
  <c r="I29" i="13"/>
  <c r="K66" i="5"/>
  <c r="L66"/>
  <c r="A208"/>
  <c r="B208"/>
  <c r="C208"/>
  <c r="D208"/>
  <c r="E208"/>
  <c r="F208"/>
  <c r="G208"/>
  <c r="H208"/>
  <c r="I208"/>
  <c r="J208"/>
  <c r="K208"/>
  <c r="L208"/>
  <c r="B491"/>
  <c r="A17" i="6"/>
  <c r="C491" i="5"/>
  <c r="B17" i="6"/>
  <c r="D491" i="5"/>
  <c r="C17" i="6"/>
  <c r="B519" i="5"/>
  <c r="A37" i="6"/>
  <c r="C519" i="5"/>
  <c r="B37" i="6"/>
  <c r="D519" i="5"/>
  <c r="C37" i="6"/>
  <c r="E519" i="5"/>
  <c r="D37" i="6"/>
  <c r="F519" i="5"/>
  <c r="E37" i="6"/>
  <c r="H519" i="5"/>
  <c r="G37" i="6"/>
  <c r="L519" i="5"/>
  <c r="K37" i="6"/>
  <c r="K547" i="5"/>
  <c r="L547"/>
  <c r="K575"/>
  <c r="L575"/>
  <c r="K603"/>
  <c r="L603"/>
  <c r="K631"/>
  <c r="L631"/>
  <c r="K715"/>
  <c r="L715"/>
  <c r="K743"/>
  <c r="L743"/>
  <c r="K771"/>
  <c r="L771"/>
  <c r="K799"/>
  <c r="L799"/>
  <c r="K659"/>
  <c r="L659"/>
  <c r="K687"/>
  <c r="L687"/>
  <c r="B349"/>
  <c r="C349"/>
  <c r="D349"/>
  <c r="I349"/>
  <c r="J349"/>
  <c r="K349"/>
  <c r="L349"/>
  <c r="B377"/>
  <c r="C377"/>
  <c r="D377"/>
  <c r="I377"/>
  <c r="J377"/>
  <c r="K377"/>
  <c r="L377"/>
  <c r="B433"/>
  <c r="C433"/>
  <c r="D433"/>
  <c r="I433"/>
  <c r="J433"/>
  <c r="K433"/>
  <c r="L433"/>
  <c r="B405"/>
  <c r="C405"/>
  <c r="D405"/>
  <c r="I405"/>
  <c r="J405"/>
  <c r="K405"/>
  <c r="L405"/>
  <c r="B461"/>
  <c r="C461"/>
  <c r="D461"/>
  <c r="I461"/>
  <c r="J461"/>
  <c r="K461"/>
  <c r="L461"/>
  <c r="B179"/>
  <c r="A79" i="11"/>
  <c r="C179" i="5"/>
  <c r="B79" i="11"/>
  <c r="D179" i="5"/>
  <c r="C79" i="11"/>
  <c r="E179" i="5"/>
  <c r="D79" i="11"/>
  <c r="F179" i="5"/>
  <c r="E79" i="11"/>
  <c r="G179" i="5"/>
  <c r="F79" i="11"/>
  <c r="G79"/>
  <c r="I179" i="5"/>
  <c r="H79" i="11"/>
  <c r="J179" i="5"/>
  <c r="I79" i="11"/>
  <c r="K179" i="5"/>
  <c r="L179"/>
  <c r="B151"/>
  <c r="A75" i="11"/>
  <c r="C151" i="5"/>
  <c r="B75" i="11"/>
  <c r="D151" i="5"/>
  <c r="C75" i="11"/>
  <c r="E151" i="5"/>
  <c r="D75" i="11"/>
  <c r="F151" i="5"/>
  <c r="E75" i="11"/>
  <c r="G151" i="5"/>
  <c r="F75" i="11"/>
  <c r="G75"/>
  <c r="I151" i="5"/>
  <c r="H75" i="11"/>
  <c r="J151" i="5"/>
  <c r="I75" i="11"/>
  <c r="K151" i="5"/>
  <c r="L151"/>
  <c r="B123"/>
  <c r="A39" i="11"/>
  <c r="C123" i="5"/>
  <c r="B39" i="11"/>
  <c r="D123" i="5"/>
  <c r="C39" i="11"/>
  <c r="E123" i="5"/>
  <c r="D39" i="11"/>
  <c r="F123" i="5"/>
  <c r="E39" i="11"/>
  <c r="G123" i="5"/>
  <c r="F39" i="11"/>
  <c r="G39"/>
  <c r="I123" i="5"/>
  <c r="H39" i="11"/>
  <c r="J123" i="5"/>
  <c r="I39" i="11"/>
  <c r="K123" i="5"/>
  <c r="L123"/>
  <c r="B321"/>
  <c r="A36" i="12"/>
  <c r="C321" i="5"/>
  <c r="B36" i="12"/>
  <c r="D321" i="5"/>
  <c r="C36" i="12"/>
  <c r="J321" i="5"/>
  <c r="I36" i="12"/>
  <c r="K321" i="5"/>
  <c r="L321"/>
  <c r="B293"/>
  <c r="A47" i="12"/>
  <c r="C293" i="5"/>
  <c r="B47" i="12"/>
  <c r="D293" i="5"/>
  <c r="C47" i="12"/>
  <c r="J293" i="5"/>
  <c r="I47" i="12"/>
  <c r="K293" i="5"/>
  <c r="L293"/>
  <c r="B237"/>
  <c r="A102" i="12"/>
  <c r="C237" i="5"/>
  <c r="B102" i="12"/>
  <c r="D237" i="5"/>
  <c r="C102" i="12"/>
  <c r="J237" i="5"/>
  <c r="I102" i="12"/>
  <c r="K237" i="5"/>
  <c r="L237"/>
  <c r="B265"/>
  <c r="A24" i="12"/>
  <c r="C265" i="5"/>
  <c r="B24" i="12"/>
  <c r="D265" i="5"/>
  <c r="C24" i="12"/>
  <c r="J265" i="5"/>
  <c r="I24" i="12"/>
  <c r="K265" i="5"/>
  <c r="L265"/>
  <c r="B11"/>
  <c r="A105" i="13"/>
  <c r="C11" i="5"/>
  <c r="B105" i="13"/>
  <c r="D11" i="5"/>
  <c r="C105" i="13"/>
  <c r="J11" i="5"/>
  <c r="I105" i="13"/>
  <c r="K11" i="5"/>
  <c r="L11"/>
  <c r="B95"/>
  <c r="A73" i="13"/>
  <c r="C95" i="5"/>
  <c r="B73" i="13"/>
  <c r="D95" i="5"/>
  <c r="C73" i="13"/>
  <c r="J95" i="5"/>
  <c r="I73" i="13"/>
  <c r="K95" i="5"/>
  <c r="L95"/>
  <c r="B39"/>
  <c r="A63" i="13"/>
  <c r="C39" i="5"/>
  <c r="B63" i="13"/>
  <c r="D39" i="5"/>
  <c r="C63" i="13"/>
  <c r="J39" i="5"/>
  <c r="I63" i="13"/>
  <c r="K39" i="5"/>
  <c r="L39"/>
  <c r="B67"/>
  <c r="A32" i="13"/>
  <c r="C67" i="5"/>
  <c r="B32" i="13"/>
  <c r="D67" i="5"/>
  <c r="C32" i="13"/>
  <c r="J67" i="5"/>
  <c r="I32" i="13"/>
  <c r="K67" i="5"/>
  <c r="L67"/>
  <c r="A209"/>
  <c r="B209"/>
  <c r="C209"/>
  <c r="D209"/>
  <c r="E209"/>
  <c r="F209"/>
  <c r="G209"/>
  <c r="H209"/>
  <c r="I209"/>
  <c r="J209"/>
  <c r="K209"/>
  <c r="L209"/>
  <c r="B492"/>
  <c r="A14" i="6"/>
  <c r="C492" i="5"/>
  <c r="B14" i="6"/>
  <c r="D492" i="5"/>
  <c r="C14" i="6"/>
  <c r="B520" i="5"/>
  <c r="A38" i="6"/>
  <c r="C520" i="5"/>
  <c r="B38" i="6"/>
  <c r="D520" i="5"/>
  <c r="C38" i="6"/>
  <c r="E520" i="5"/>
  <c r="D38" i="6"/>
  <c r="F520" i="5"/>
  <c r="E38" i="6"/>
  <c r="H520" i="5"/>
  <c r="G38" i="6"/>
  <c r="L520" i="5"/>
  <c r="K38" i="6"/>
  <c r="K548" i="5"/>
  <c r="L548"/>
  <c r="K576"/>
  <c r="L576"/>
  <c r="K604"/>
  <c r="L604"/>
  <c r="K632"/>
  <c r="L632"/>
  <c r="K716"/>
  <c r="L716"/>
  <c r="K744"/>
  <c r="L744"/>
  <c r="K772"/>
  <c r="L772"/>
  <c r="K800"/>
  <c r="L800"/>
  <c r="K660"/>
  <c r="L660"/>
  <c r="K688"/>
  <c r="L688"/>
  <c r="B350"/>
  <c r="C350"/>
  <c r="D350"/>
  <c r="I350"/>
  <c r="J350"/>
  <c r="K350"/>
  <c r="L350"/>
  <c r="B378"/>
  <c r="C378"/>
  <c r="D378"/>
  <c r="I378"/>
  <c r="J378"/>
  <c r="K378"/>
  <c r="L378"/>
  <c r="B434"/>
  <c r="C434"/>
  <c r="D434"/>
  <c r="I434"/>
  <c r="J434"/>
  <c r="K434"/>
  <c r="L434"/>
  <c r="B406"/>
  <c r="C406"/>
  <c r="D406"/>
  <c r="I406"/>
  <c r="J406"/>
  <c r="K406"/>
  <c r="L406"/>
  <c r="B462"/>
  <c r="C462"/>
  <c r="D462"/>
  <c r="I462"/>
  <c r="J462"/>
  <c r="K462"/>
  <c r="L462"/>
  <c r="B180"/>
  <c r="A80" i="11"/>
  <c r="C180" i="5"/>
  <c r="B80" i="11"/>
  <c r="D180" i="5"/>
  <c r="C80" i="11"/>
  <c r="E180" i="5"/>
  <c r="D80" i="11"/>
  <c r="F180" i="5"/>
  <c r="E80" i="11"/>
  <c r="G180" i="5"/>
  <c r="F80" i="11"/>
  <c r="G80"/>
  <c r="I180" i="5"/>
  <c r="H80" i="11"/>
  <c r="J180" i="5"/>
  <c r="I80" i="11"/>
  <c r="K180" i="5"/>
  <c r="L180"/>
  <c r="B152"/>
  <c r="A26" i="11"/>
  <c r="C152" i="5"/>
  <c r="B26" i="11"/>
  <c r="D152" i="5"/>
  <c r="C26" i="11"/>
  <c r="E152" i="5"/>
  <c r="D26" i="11"/>
  <c r="F152" i="5"/>
  <c r="E26" i="11"/>
  <c r="G152" i="5"/>
  <c r="F26" i="11"/>
  <c r="G26"/>
  <c r="I152" i="5"/>
  <c r="H26" i="11"/>
  <c r="J152" i="5"/>
  <c r="I26" i="11"/>
  <c r="K152" i="5"/>
  <c r="L152"/>
  <c r="B124"/>
  <c r="A11" i="11"/>
  <c r="C124" i="5"/>
  <c r="B11" i="11"/>
  <c r="D124" i="5"/>
  <c r="C11" i="11"/>
  <c r="E124" i="5"/>
  <c r="D11" i="11"/>
  <c r="F124" i="5"/>
  <c r="E11" i="11"/>
  <c r="G124" i="5"/>
  <c r="F11" i="11"/>
  <c r="G11"/>
  <c r="I124" i="5"/>
  <c r="H11" i="11"/>
  <c r="J124" i="5"/>
  <c r="I11" i="11"/>
  <c r="K124" i="5"/>
  <c r="L124"/>
  <c r="B322"/>
  <c r="A3" i="12"/>
  <c r="C322" i="5"/>
  <c r="B3" i="12"/>
  <c r="D322" i="5"/>
  <c r="C3" i="12"/>
  <c r="J322" i="5"/>
  <c r="I3" i="12"/>
  <c r="K322" i="5"/>
  <c r="L322"/>
  <c r="B294"/>
  <c r="A30" i="12"/>
  <c r="C294" i="5"/>
  <c r="B30" i="12"/>
  <c r="D294" i="5"/>
  <c r="C30" i="12"/>
  <c r="J294" i="5"/>
  <c r="I30" i="12"/>
  <c r="K294" i="5"/>
  <c r="L294"/>
  <c r="B238"/>
  <c r="A5" i="12"/>
  <c r="C238" i="5"/>
  <c r="B5" i="12"/>
  <c r="D238" i="5"/>
  <c r="C5" i="12"/>
  <c r="J238" i="5"/>
  <c r="I5" i="12"/>
  <c r="K238" i="5"/>
  <c r="L238"/>
  <c r="B266"/>
  <c r="A51" i="12"/>
  <c r="C266" i="5"/>
  <c r="B51" i="12"/>
  <c r="D266" i="5"/>
  <c r="C51" i="12"/>
  <c r="J266" i="5"/>
  <c r="I51" i="12"/>
  <c r="K266" i="5"/>
  <c r="L266"/>
  <c r="B12"/>
  <c r="A41" i="13"/>
  <c r="C12" i="5"/>
  <c r="B41" i="13"/>
  <c r="D12" i="5"/>
  <c r="C41" i="13"/>
  <c r="J12" i="5"/>
  <c r="I41" i="13"/>
  <c r="K12" i="5"/>
  <c r="L12"/>
  <c r="B96"/>
  <c r="A44" i="13"/>
  <c r="C96" i="5"/>
  <c r="B44" i="13"/>
  <c r="D96" i="5"/>
  <c r="C44" i="13"/>
  <c r="J96" i="5"/>
  <c r="I44" i="13"/>
  <c r="K96" i="5"/>
  <c r="L96"/>
  <c r="B40"/>
  <c r="A75" i="13"/>
  <c r="C40" i="5"/>
  <c r="B75" i="13"/>
  <c r="D40" i="5"/>
  <c r="C75" i="13"/>
  <c r="J40" i="5"/>
  <c r="I75" i="13"/>
  <c r="K40" i="5"/>
  <c r="L40"/>
  <c r="B68"/>
  <c r="A100" i="13"/>
  <c r="C68" i="5"/>
  <c r="B100" i="13"/>
  <c r="D68" i="5"/>
  <c r="C100" i="13"/>
  <c r="J68" i="5"/>
  <c r="I100" i="13"/>
  <c r="K68" i="5"/>
  <c r="L68"/>
  <c r="A210"/>
  <c r="B210"/>
  <c r="C210"/>
  <c r="D210"/>
  <c r="E210"/>
  <c r="F210"/>
  <c r="G210"/>
  <c r="H210"/>
  <c r="I210"/>
  <c r="J210"/>
  <c r="K210"/>
  <c r="L210"/>
  <c r="B493"/>
  <c r="A27" i="6"/>
  <c r="C493" i="5"/>
  <c r="B27" i="6"/>
  <c r="D493" i="5"/>
  <c r="C27" i="6"/>
  <c r="B521" i="5"/>
  <c r="A39" i="6"/>
  <c r="C521" i="5"/>
  <c r="B39" i="6"/>
  <c r="D521" i="5"/>
  <c r="C39" i="6"/>
  <c r="E521" i="5"/>
  <c r="D39" i="6"/>
  <c r="F521" i="5"/>
  <c r="E39" i="6"/>
  <c r="H521" i="5"/>
  <c r="G39" i="6"/>
  <c r="L521" i="5"/>
  <c r="K39" i="6"/>
  <c r="K549" i="5"/>
  <c r="L549"/>
  <c r="K577"/>
  <c r="L577"/>
  <c r="K605"/>
  <c r="L605"/>
  <c r="K633"/>
  <c r="L633"/>
  <c r="K717"/>
  <c r="L717"/>
  <c r="K745"/>
  <c r="L745"/>
  <c r="K773"/>
  <c r="L773"/>
  <c r="K801"/>
  <c r="L801"/>
  <c r="K661"/>
  <c r="L661"/>
  <c r="K689"/>
  <c r="L689"/>
  <c r="B351"/>
  <c r="C351"/>
  <c r="D351"/>
  <c r="I351"/>
  <c r="J351"/>
  <c r="K351"/>
  <c r="L351"/>
  <c r="B379"/>
  <c r="C379"/>
  <c r="D379"/>
  <c r="I379"/>
  <c r="J379"/>
  <c r="K379"/>
  <c r="L379"/>
  <c r="B435"/>
  <c r="C435"/>
  <c r="D435"/>
  <c r="I435"/>
  <c r="J435"/>
  <c r="K435"/>
  <c r="L435"/>
  <c r="B407"/>
  <c r="C407"/>
  <c r="D407"/>
  <c r="I407"/>
  <c r="J407"/>
  <c r="K407"/>
  <c r="L407"/>
  <c r="B463"/>
  <c r="C463"/>
  <c r="D463"/>
  <c r="I463"/>
  <c r="J463"/>
  <c r="K463"/>
  <c r="L463"/>
  <c r="B181"/>
  <c r="A13" i="11"/>
  <c r="C181" i="5"/>
  <c r="B13" i="11"/>
  <c r="D181" i="5"/>
  <c r="C13" i="11"/>
  <c r="E181" i="5"/>
  <c r="D13" i="11"/>
  <c r="F181" i="5"/>
  <c r="E13" i="11"/>
  <c r="G181" i="5"/>
  <c r="F13" i="11"/>
  <c r="G13"/>
  <c r="I181" i="5"/>
  <c r="H13" i="11"/>
  <c r="J181" i="5"/>
  <c r="I13" i="11"/>
  <c r="K181" i="5"/>
  <c r="L181"/>
  <c r="B153"/>
  <c r="A6" i="11"/>
  <c r="C153" i="5"/>
  <c r="B6" i="11"/>
  <c r="D153" i="5"/>
  <c r="C6" i="11"/>
  <c r="E153" i="5"/>
  <c r="D6" i="11"/>
  <c r="F153" i="5"/>
  <c r="E6" i="11"/>
  <c r="G153" i="5"/>
  <c r="F6" i="11"/>
  <c r="G6"/>
  <c r="I153" i="5"/>
  <c r="H6" i="11"/>
  <c r="J153" i="5"/>
  <c r="I6" i="11"/>
  <c r="K153" i="5"/>
  <c r="L153"/>
  <c r="B125"/>
  <c r="A3" i="11"/>
  <c r="C125" i="5"/>
  <c r="B3" i="11"/>
  <c r="D125" i="5"/>
  <c r="C3" i="11"/>
  <c r="E125" i="5"/>
  <c r="D3" i="11"/>
  <c r="F125" i="5"/>
  <c r="E3" i="11"/>
  <c r="G125" i="5"/>
  <c r="F3" i="11"/>
  <c r="G3"/>
  <c r="I125" i="5"/>
  <c r="H3" i="11"/>
  <c r="J125" i="5"/>
  <c r="I3" i="11"/>
  <c r="K125" i="5"/>
  <c r="L125"/>
  <c r="B323"/>
  <c r="A63" i="12"/>
  <c r="C323" i="5"/>
  <c r="B63" i="12"/>
  <c r="D323" i="5"/>
  <c r="C63" i="12"/>
  <c r="J323" i="5"/>
  <c r="I63" i="12"/>
  <c r="K323" i="5"/>
  <c r="L323"/>
  <c r="B295"/>
  <c r="A43" i="12"/>
  <c r="C295" i="5"/>
  <c r="B43" i="12"/>
  <c r="D295" i="5"/>
  <c r="C43" i="12"/>
  <c r="J295" i="5"/>
  <c r="I43" i="12"/>
  <c r="K295" i="5"/>
  <c r="L295"/>
  <c r="B239"/>
  <c r="A41" i="12"/>
  <c r="C239" i="5"/>
  <c r="B41" i="12"/>
  <c r="D239" i="5"/>
  <c r="C41" i="12"/>
  <c r="J239" i="5"/>
  <c r="I41" i="12"/>
  <c r="K239" i="5"/>
  <c r="L239"/>
  <c r="B267"/>
  <c r="A42" i="12"/>
  <c r="C267" i="5"/>
  <c r="B42" i="12"/>
  <c r="D267" i="5"/>
  <c r="C42" i="12"/>
  <c r="J267" i="5"/>
  <c r="I42" i="12"/>
  <c r="K267" i="5"/>
  <c r="L267"/>
  <c r="B13"/>
  <c r="A35" i="13"/>
  <c r="C13" i="5"/>
  <c r="B35" i="13"/>
  <c r="D13" i="5"/>
  <c r="C35" i="13"/>
  <c r="J13" i="5"/>
  <c r="I35" i="13"/>
  <c r="K13" i="5"/>
  <c r="L13"/>
  <c r="B97"/>
  <c r="A36" i="13"/>
  <c r="C97" i="5"/>
  <c r="B36" i="13"/>
  <c r="D97" i="5"/>
  <c r="C36" i="13"/>
  <c r="J97" i="5"/>
  <c r="I36" i="13"/>
  <c r="K97" i="5"/>
  <c r="L97"/>
  <c r="B41"/>
  <c r="A16" i="13"/>
  <c r="C41" i="5"/>
  <c r="B16" i="13"/>
  <c r="D41" i="5"/>
  <c r="C16" i="13"/>
  <c r="J41" i="5"/>
  <c r="I16" i="13"/>
  <c r="K41" i="5"/>
  <c r="L41"/>
  <c r="B69"/>
  <c r="A67" i="13"/>
  <c r="C69" i="5"/>
  <c r="B67" i="13"/>
  <c r="D69" i="5"/>
  <c r="C67" i="13"/>
  <c r="J69" i="5"/>
  <c r="I67" i="13"/>
  <c r="K69" i="5"/>
  <c r="L69"/>
  <c r="A211"/>
  <c r="B211"/>
  <c r="C211"/>
  <c r="D211"/>
  <c r="E211"/>
  <c r="F211"/>
  <c r="G211"/>
  <c r="H211"/>
  <c r="I211"/>
  <c r="J211"/>
  <c r="K211"/>
  <c r="L211"/>
  <c r="B494"/>
  <c r="A20" i="6"/>
  <c r="C494" i="5"/>
  <c r="B20" i="6"/>
  <c r="D494" i="5"/>
  <c r="C20" i="6"/>
  <c r="B522" i="5"/>
  <c r="A40" i="6"/>
  <c r="C522" i="5"/>
  <c r="B40" i="6"/>
  <c r="D522" i="5"/>
  <c r="C40" i="6"/>
  <c r="E522" i="5"/>
  <c r="D40" i="6"/>
  <c r="F522" i="5"/>
  <c r="E40" i="6"/>
  <c r="H522" i="5"/>
  <c r="G40" i="6"/>
  <c r="L522" i="5"/>
  <c r="K40" i="6"/>
  <c r="K550" i="5"/>
  <c r="L550"/>
  <c r="K578"/>
  <c r="L578"/>
  <c r="K606"/>
  <c r="L606"/>
  <c r="K634"/>
  <c r="L634"/>
  <c r="K718"/>
  <c r="L718"/>
  <c r="K746"/>
  <c r="L746"/>
  <c r="K774"/>
  <c r="L774"/>
  <c r="K802"/>
  <c r="L802"/>
  <c r="K662"/>
  <c r="L662"/>
  <c r="K690"/>
  <c r="L690"/>
  <c r="B352"/>
  <c r="C352"/>
  <c r="D352"/>
  <c r="I352"/>
  <c r="J352"/>
  <c r="K352"/>
  <c r="L352"/>
  <c r="B380"/>
  <c r="C380"/>
  <c r="D380"/>
  <c r="I380"/>
  <c r="J380"/>
  <c r="K380"/>
  <c r="L380"/>
  <c r="B436"/>
  <c r="C436"/>
  <c r="D436"/>
  <c r="I436"/>
  <c r="J436"/>
  <c r="K436"/>
  <c r="L436"/>
  <c r="B408"/>
  <c r="C408"/>
  <c r="D408"/>
  <c r="I408"/>
  <c r="J408"/>
  <c r="K408"/>
  <c r="L408"/>
  <c r="B464"/>
  <c r="C464"/>
  <c r="D464"/>
  <c r="I464"/>
  <c r="J464"/>
  <c r="K464"/>
  <c r="L464"/>
  <c r="B182"/>
  <c r="A60" i="11"/>
  <c r="C182" i="5"/>
  <c r="B60" i="11"/>
  <c r="D182" i="5"/>
  <c r="C60" i="11"/>
  <c r="E182" i="5"/>
  <c r="D60" i="11"/>
  <c r="F182" i="5"/>
  <c r="E60" i="11"/>
  <c r="G182" i="5"/>
  <c r="F60" i="11"/>
  <c r="G60"/>
  <c r="I182" i="5"/>
  <c r="H60" i="11"/>
  <c r="J182" i="5"/>
  <c r="I60" i="11"/>
  <c r="K182" i="5"/>
  <c r="L182"/>
  <c r="B154"/>
  <c r="A27" i="11"/>
  <c r="C154" i="5"/>
  <c r="B27" i="11"/>
  <c r="D154" i="5"/>
  <c r="C27" i="11"/>
  <c r="E154" i="5"/>
  <c r="D27" i="11"/>
  <c r="F154" i="5"/>
  <c r="E27" i="11"/>
  <c r="G154" i="5"/>
  <c r="F27" i="11"/>
  <c r="G27"/>
  <c r="I154" i="5"/>
  <c r="H27" i="11"/>
  <c r="J154" i="5"/>
  <c r="I27" i="11"/>
  <c r="K154" i="5"/>
  <c r="L154"/>
  <c r="B126"/>
  <c r="A18" i="11"/>
  <c r="C126" i="5"/>
  <c r="B18" i="11"/>
  <c r="D126" i="5"/>
  <c r="C18" i="11"/>
  <c r="E126" i="5"/>
  <c r="D18" i="11"/>
  <c r="F126" i="5"/>
  <c r="E18" i="11"/>
  <c r="G126" i="5"/>
  <c r="F18" i="11"/>
  <c r="G18"/>
  <c r="I126" i="5"/>
  <c r="H18" i="11"/>
  <c r="J126" i="5"/>
  <c r="I18" i="11"/>
  <c r="K126" i="5"/>
  <c r="L126"/>
  <c r="B324"/>
  <c r="A19" i="12"/>
  <c r="C324" i="5"/>
  <c r="B19" i="12"/>
  <c r="D324" i="5"/>
  <c r="C19" i="12"/>
  <c r="J324" i="5"/>
  <c r="I19" i="12"/>
  <c r="K324" i="5"/>
  <c r="L324"/>
  <c r="B296"/>
  <c r="A83" i="12"/>
  <c r="C296" i="5"/>
  <c r="B83" i="12"/>
  <c r="D296" i="5"/>
  <c r="C83" i="12"/>
  <c r="J296" i="5"/>
  <c r="I83" i="12"/>
  <c r="K296" i="5"/>
  <c r="L296"/>
  <c r="B240"/>
  <c r="A45" i="12"/>
  <c r="C240" i="5"/>
  <c r="B45" i="12"/>
  <c r="D240" i="5"/>
  <c r="C45" i="12"/>
  <c r="J240" i="5"/>
  <c r="I45" i="12"/>
  <c r="K240" i="5"/>
  <c r="L240"/>
  <c r="B268"/>
  <c r="A65" i="12"/>
  <c r="C268" i="5"/>
  <c r="B65" i="12"/>
  <c r="D268" i="5"/>
  <c r="C65" i="12"/>
  <c r="J268" i="5"/>
  <c r="I65" i="12"/>
  <c r="K268" i="5"/>
  <c r="L268"/>
  <c r="B14"/>
  <c r="A31" i="13"/>
  <c r="C14" i="5"/>
  <c r="B31" i="13"/>
  <c r="D14" i="5"/>
  <c r="C31" i="13"/>
  <c r="J14" i="5"/>
  <c r="I31" i="13"/>
  <c r="K14" i="5"/>
  <c r="L14"/>
  <c r="B98"/>
  <c r="A10" i="13"/>
  <c r="C98" i="5"/>
  <c r="B10" i="13"/>
  <c r="D98" i="5"/>
  <c r="C10" i="13"/>
  <c r="J98" i="5"/>
  <c r="I10" i="13"/>
  <c r="K98" i="5"/>
  <c r="L98"/>
  <c r="B42"/>
  <c r="A58" i="13"/>
  <c r="C42" i="5"/>
  <c r="B58" i="13"/>
  <c r="D42" i="5"/>
  <c r="C58" i="13"/>
  <c r="J42" i="5"/>
  <c r="I58" i="13"/>
  <c r="K42" i="5"/>
  <c r="L42"/>
  <c r="B70"/>
  <c r="A79" i="13"/>
  <c r="C70" i="5"/>
  <c r="B79" i="13"/>
  <c r="D70" i="5"/>
  <c r="C79" i="13"/>
  <c r="J70" i="5"/>
  <c r="I79" i="13"/>
  <c r="K70" i="5"/>
  <c r="L70"/>
  <c r="A212"/>
  <c r="B212"/>
  <c r="C212"/>
  <c r="D212"/>
  <c r="E212"/>
  <c r="F212"/>
  <c r="G212"/>
  <c r="H212"/>
  <c r="I212"/>
  <c r="J212"/>
  <c r="K212"/>
  <c r="L212"/>
  <c r="B495"/>
  <c r="A13" i="6"/>
  <c r="C495" i="5"/>
  <c r="B13" i="6"/>
  <c r="D495" i="5"/>
  <c r="C13" i="6"/>
  <c r="B523" i="5"/>
  <c r="A41" i="6"/>
  <c r="C523" i="5"/>
  <c r="B41" i="6"/>
  <c r="D523" i="5"/>
  <c r="C41" i="6"/>
  <c r="E523" i="5"/>
  <c r="D41" i="6"/>
  <c r="F523" i="5"/>
  <c r="E41" i="6"/>
  <c r="H523" i="5"/>
  <c r="G41" i="6"/>
  <c r="L523" i="5"/>
  <c r="K41" i="6"/>
  <c r="K551" i="5"/>
  <c r="L551"/>
  <c r="K579"/>
  <c r="L579"/>
  <c r="K607"/>
  <c r="L607"/>
  <c r="K635"/>
  <c r="L635"/>
  <c r="K719"/>
  <c r="L719"/>
  <c r="K747"/>
  <c r="L747"/>
  <c r="K775"/>
  <c r="L775"/>
  <c r="K803"/>
  <c r="L803"/>
  <c r="K663"/>
  <c r="L663"/>
  <c r="K691"/>
  <c r="L691"/>
  <c r="B353"/>
  <c r="C353"/>
  <c r="D353"/>
  <c r="I353"/>
  <c r="J353"/>
  <c r="K353"/>
  <c r="L353"/>
  <c r="B381"/>
  <c r="C381"/>
  <c r="D381"/>
  <c r="I381"/>
  <c r="J381"/>
  <c r="K381"/>
  <c r="L381"/>
  <c r="B437"/>
  <c r="C437"/>
  <c r="D437"/>
  <c r="I437"/>
  <c r="J437"/>
  <c r="K437"/>
  <c r="L437"/>
  <c r="B409"/>
  <c r="C409"/>
  <c r="D409"/>
  <c r="I409"/>
  <c r="J409"/>
  <c r="K409"/>
  <c r="L409"/>
  <c r="B465"/>
  <c r="C465"/>
  <c r="D465"/>
  <c r="I465"/>
  <c r="J465"/>
  <c r="K465"/>
  <c r="L465"/>
  <c r="B183"/>
  <c r="A61" i="11"/>
  <c r="C183" i="5"/>
  <c r="B61" i="11"/>
  <c r="D183" i="5"/>
  <c r="C61" i="11"/>
  <c r="E183" i="5"/>
  <c r="D61" i="11"/>
  <c r="F183" i="5"/>
  <c r="E61" i="11"/>
  <c r="G183" i="5"/>
  <c r="F61" i="11"/>
  <c r="G61"/>
  <c r="I183" i="5"/>
  <c r="H61" i="11"/>
  <c r="J183" i="5"/>
  <c r="I61" i="11"/>
  <c r="K183" i="5"/>
  <c r="L183"/>
  <c r="B155"/>
  <c r="A76" i="11"/>
  <c r="C155" i="5"/>
  <c r="B76" i="11"/>
  <c r="D155" i="5"/>
  <c r="C76" i="11"/>
  <c r="E155" i="5"/>
  <c r="D76" i="11"/>
  <c r="F155" i="5"/>
  <c r="E76" i="11"/>
  <c r="G155" i="5"/>
  <c r="F76" i="11"/>
  <c r="G76"/>
  <c r="I155" i="5"/>
  <c r="H76" i="11"/>
  <c r="J155" i="5"/>
  <c r="I76" i="11"/>
  <c r="K155" i="5"/>
  <c r="L155"/>
  <c r="B127"/>
  <c r="A19" i="11"/>
  <c r="C127" i="5"/>
  <c r="B19" i="11"/>
  <c r="D127" i="5"/>
  <c r="C19" i="11"/>
  <c r="E127" i="5"/>
  <c r="D19" i="11"/>
  <c r="F127" i="5"/>
  <c r="E19" i="11"/>
  <c r="G127" i="5"/>
  <c r="F19" i="11"/>
  <c r="G19"/>
  <c r="I127" i="5"/>
  <c r="H19" i="11"/>
  <c r="J127" i="5"/>
  <c r="I19" i="11"/>
  <c r="K127" i="5"/>
  <c r="L127"/>
  <c r="B325"/>
  <c r="A55" i="12"/>
  <c r="C325" i="5"/>
  <c r="B55" i="12"/>
  <c r="D325" i="5"/>
  <c r="C55" i="12"/>
  <c r="J325" i="5"/>
  <c r="I55" i="12"/>
  <c r="K325" i="5"/>
  <c r="L325"/>
  <c r="B297"/>
  <c r="A79" i="12"/>
  <c r="C297" i="5"/>
  <c r="B79" i="12"/>
  <c r="D297" i="5"/>
  <c r="C79" i="12"/>
  <c r="J297" i="5"/>
  <c r="I79" i="12"/>
  <c r="K297" i="5"/>
  <c r="L297"/>
  <c r="B241"/>
  <c r="A87" i="12"/>
  <c r="C241" i="5"/>
  <c r="B87" i="12"/>
  <c r="D241" i="5"/>
  <c r="C87" i="12"/>
  <c r="J241" i="5"/>
  <c r="I87" i="12"/>
  <c r="K241" i="5"/>
  <c r="L241"/>
  <c r="B269"/>
  <c r="A88" i="12"/>
  <c r="C269" i="5"/>
  <c r="B88" i="12"/>
  <c r="D269" i="5"/>
  <c r="C88" i="12"/>
  <c r="J269" i="5"/>
  <c r="I88" i="12"/>
  <c r="K269" i="5"/>
  <c r="L269"/>
  <c r="B15"/>
  <c r="A102" i="13"/>
  <c r="C15" i="5"/>
  <c r="B102" i="13"/>
  <c r="D15" i="5"/>
  <c r="C102" i="13"/>
  <c r="J15" i="5"/>
  <c r="I102" i="13"/>
  <c r="K15" i="5"/>
  <c r="L15"/>
  <c r="B99"/>
  <c r="A55" i="13"/>
  <c r="C99" i="5"/>
  <c r="B55" i="13"/>
  <c r="D99" i="5"/>
  <c r="C55" i="13"/>
  <c r="J99" i="5"/>
  <c r="I55" i="13"/>
  <c r="K99" i="5"/>
  <c r="L99"/>
  <c r="B43"/>
  <c r="A81" i="13"/>
  <c r="C43" i="5"/>
  <c r="B81" i="13"/>
  <c r="D43" i="5"/>
  <c r="C81" i="13"/>
  <c r="J43" i="5"/>
  <c r="I81" i="13"/>
  <c r="K43" i="5"/>
  <c r="L43"/>
  <c r="B71"/>
  <c r="A74" i="13"/>
  <c r="C71" i="5"/>
  <c r="B74" i="13"/>
  <c r="D71" i="5"/>
  <c r="C74" i="13"/>
  <c r="J71" i="5"/>
  <c r="I74" i="13"/>
  <c r="K71" i="5"/>
  <c r="L71"/>
  <c r="A213"/>
  <c r="B213"/>
  <c r="C213"/>
  <c r="D213"/>
  <c r="E213"/>
  <c r="F213"/>
  <c r="G213"/>
  <c r="H213"/>
  <c r="I213"/>
  <c r="J213"/>
  <c r="K213"/>
  <c r="L213"/>
  <c r="B496"/>
  <c r="A51" i="6"/>
  <c r="C496" i="5"/>
  <c r="B51" i="6"/>
  <c r="D496" i="5"/>
  <c r="C51" i="6"/>
  <c r="E496" i="5"/>
  <c r="D51" i="6"/>
  <c r="F496" i="5"/>
  <c r="E51" i="6"/>
  <c r="H496" i="5"/>
  <c r="G51" i="6"/>
  <c r="L496" i="5"/>
  <c r="K51" i="6"/>
  <c r="B524" i="5"/>
  <c r="A42" i="6"/>
  <c r="C524" i="5"/>
  <c r="B42" i="6"/>
  <c r="D524" i="5"/>
  <c r="C42" i="6"/>
  <c r="E524" i="5"/>
  <c r="D42" i="6"/>
  <c r="F524" i="5"/>
  <c r="E42" i="6"/>
  <c r="H524" i="5"/>
  <c r="G42" i="6"/>
  <c r="L524" i="5"/>
  <c r="K42" i="6"/>
  <c r="K552" i="5"/>
  <c r="L552"/>
  <c r="K580"/>
  <c r="L580"/>
  <c r="K608"/>
  <c r="L608"/>
  <c r="K636"/>
  <c r="L636"/>
  <c r="K720"/>
  <c r="L720"/>
  <c r="K748"/>
  <c r="L748"/>
  <c r="K776"/>
  <c r="L776"/>
  <c r="K804"/>
  <c r="L804"/>
  <c r="K664"/>
  <c r="L664"/>
  <c r="K692"/>
  <c r="L692"/>
  <c r="B354"/>
  <c r="C354"/>
  <c r="D354"/>
  <c r="I354"/>
  <c r="J354"/>
  <c r="K354"/>
  <c r="L354"/>
  <c r="B382"/>
  <c r="C382"/>
  <c r="D382"/>
  <c r="I382"/>
  <c r="J382"/>
  <c r="K382"/>
  <c r="L382"/>
  <c r="B438"/>
  <c r="C438"/>
  <c r="D438"/>
  <c r="I438"/>
  <c r="J438"/>
  <c r="K438"/>
  <c r="L438"/>
  <c r="B410"/>
  <c r="C410"/>
  <c r="D410"/>
  <c r="I410"/>
  <c r="J410"/>
  <c r="K410"/>
  <c r="L410"/>
  <c r="B466"/>
  <c r="C466"/>
  <c r="D466"/>
  <c r="I466"/>
  <c r="J466"/>
  <c r="K466"/>
  <c r="L466"/>
  <c r="B184"/>
  <c r="A81" i="11"/>
  <c r="C184" i="5"/>
  <c r="B81" i="11"/>
  <c r="D184" i="5"/>
  <c r="C81" i="11"/>
  <c r="E184" i="5"/>
  <c r="D81" i="11"/>
  <c r="F184" i="5"/>
  <c r="E81" i="11"/>
  <c r="G184" i="5"/>
  <c r="F81" i="11"/>
  <c r="G81"/>
  <c r="I184" i="5"/>
  <c r="H81" i="11"/>
  <c r="J184" i="5"/>
  <c r="I81" i="11"/>
  <c r="K184" i="5"/>
  <c r="L184"/>
  <c r="B156"/>
  <c r="A48" i="11"/>
  <c r="C156" i="5"/>
  <c r="B48" i="11"/>
  <c r="D156" i="5"/>
  <c r="C48" i="11"/>
  <c r="E156" i="5"/>
  <c r="D48" i="11"/>
  <c r="F156" i="5"/>
  <c r="E48" i="11"/>
  <c r="G156" i="5"/>
  <c r="F48" i="11"/>
  <c r="G48"/>
  <c r="I156" i="5"/>
  <c r="H48" i="11"/>
  <c r="J156" i="5"/>
  <c r="I48" i="11"/>
  <c r="K156" i="5"/>
  <c r="L156"/>
  <c r="B128"/>
  <c r="A20" i="11"/>
  <c r="C128" i="5"/>
  <c r="B20" i="11"/>
  <c r="D128" i="5"/>
  <c r="C20" i="11"/>
  <c r="E128" i="5"/>
  <c r="D20" i="11"/>
  <c r="F128" i="5"/>
  <c r="E20" i="11"/>
  <c r="G128" i="5"/>
  <c r="F20" i="11"/>
  <c r="G20"/>
  <c r="I128" i="5"/>
  <c r="H20" i="11"/>
  <c r="J128" i="5"/>
  <c r="I20" i="11"/>
  <c r="K128" i="5"/>
  <c r="L128"/>
  <c r="B326"/>
  <c r="A52" i="12"/>
  <c r="C326" i="5"/>
  <c r="B52" i="12"/>
  <c r="D326" i="5"/>
  <c r="C52" i="12"/>
  <c r="J326" i="5"/>
  <c r="I52" i="12"/>
  <c r="K326" i="5"/>
  <c r="L326"/>
  <c r="B298"/>
  <c r="A84" i="12"/>
  <c r="C298" i="5"/>
  <c r="B84" i="12"/>
  <c r="D298" i="5"/>
  <c r="C84" i="12"/>
  <c r="J298" i="5"/>
  <c r="I84" i="12"/>
  <c r="K298" i="5"/>
  <c r="L298"/>
  <c r="B242"/>
  <c r="A81" i="12"/>
  <c r="C242" i="5"/>
  <c r="B81" i="12"/>
  <c r="D242" i="5"/>
  <c r="C81" i="12"/>
  <c r="J242" i="5"/>
  <c r="I81" i="12"/>
  <c r="K242" i="5"/>
  <c r="L242"/>
  <c r="B270"/>
  <c r="A61" i="12"/>
  <c r="C270" i="5"/>
  <c r="B61" i="12"/>
  <c r="D270" i="5"/>
  <c r="C61" i="12"/>
  <c r="J270" i="5"/>
  <c r="I61" i="12"/>
  <c r="K270" i="5"/>
  <c r="L270"/>
  <c r="B16"/>
  <c r="A14" i="13"/>
  <c r="C16" i="5"/>
  <c r="B14" i="13"/>
  <c r="D16" i="5"/>
  <c r="C14" i="13"/>
  <c r="J16" i="5"/>
  <c r="I14" i="13"/>
  <c r="K16" i="5"/>
  <c r="L16"/>
  <c r="B100"/>
  <c r="A13" i="13"/>
  <c r="C100" i="5"/>
  <c r="B13" i="13"/>
  <c r="D100" i="5"/>
  <c r="C13" i="13"/>
  <c r="J100" i="5"/>
  <c r="I13" i="13"/>
  <c r="K100" i="5"/>
  <c r="L100"/>
  <c r="B44"/>
  <c r="A72" i="13"/>
  <c r="C44" i="5"/>
  <c r="B72" i="13"/>
  <c r="D44" i="5"/>
  <c r="C72" i="13"/>
  <c r="J44" i="5"/>
  <c r="I72" i="13"/>
  <c r="K44" i="5"/>
  <c r="L44"/>
  <c r="B72"/>
  <c r="A93" i="13"/>
  <c r="C72" i="5"/>
  <c r="B93" i="13"/>
  <c r="D72" i="5"/>
  <c r="C93" i="13"/>
  <c r="J72" i="5"/>
  <c r="I93" i="13"/>
  <c r="K72" i="5"/>
  <c r="L72"/>
  <c r="A214"/>
  <c r="B214"/>
  <c r="C214"/>
  <c r="D214"/>
  <c r="E214"/>
  <c r="F214"/>
  <c r="G214"/>
  <c r="H214"/>
  <c r="I214"/>
  <c r="J214"/>
  <c r="K214"/>
  <c r="L214"/>
  <c r="B497"/>
  <c r="A11" i="6"/>
  <c r="C497" i="5"/>
  <c r="B11" i="6"/>
  <c r="D497" i="5"/>
  <c r="C11" i="6"/>
  <c r="B525" i="5"/>
  <c r="A34" i="6"/>
  <c r="C525" i="5"/>
  <c r="B34" i="6"/>
  <c r="D525" i="5"/>
  <c r="C34" i="6"/>
  <c r="E525" i="5"/>
  <c r="D34" i="6"/>
  <c r="F525" i="5"/>
  <c r="E34" i="6"/>
  <c r="H525" i="5"/>
  <c r="G34" i="6"/>
  <c r="L525" i="5"/>
  <c r="K34" i="6"/>
  <c r="K553" i="5"/>
  <c r="L553"/>
  <c r="K581"/>
  <c r="L581"/>
  <c r="K609"/>
  <c r="L609"/>
  <c r="K637"/>
  <c r="L637"/>
  <c r="K721"/>
  <c r="L721"/>
  <c r="K749"/>
  <c r="L749"/>
  <c r="K777"/>
  <c r="L777"/>
  <c r="K805"/>
  <c r="L805"/>
  <c r="K665"/>
  <c r="L665"/>
  <c r="K693"/>
  <c r="L693"/>
  <c r="B355"/>
  <c r="C355"/>
  <c r="D355"/>
  <c r="I355"/>
  <c r="J355"/>
  <c r="K355"/>
  <c r="L355"/>
  <c r="B383"/>
  <c r="C383"/>
  <c r="D383"/>
  <c r="I383"/>
  <c r="J383"/>
  <c r="K383"/>
  <c r="L383"/>
  <c r="B439"/>
  <c r="C439"/>
  <c r="D439"/>
  <c r="I439"/>
  <c r="J439"/>
  <c r="K439"/>
  <c r="L439"/>
  <c r="B411"/>
  <c r="C411"/>
  <c r="D411"/>
  <c r="I411"/>
  <c r="J411"/>
  <c r="K411"/>
  <c r="L411"/>
  <c r="B467"/>
  <c r="C467"/>
  <c r="D467"/>
  <c r="I467"/>
  <c r="J467"/>
  <c r="K467"/>
  <c r="L467"/>
  <c r="B185"/>
  <c r="A33" i="11"/>
  <c r="C185" i="5"/>
  <c r="B33" i="11"/>
  <c r="D185" i="5"/>
  <c r="C33" i="11"/>
  <c r="E185" i="5"/>
  <c r="D33" i="11"/>
  <c r="F185" i="5"/>
  <c r="E33" i="11"/>
  <c r="G185" i="5"/>
  <c r="F33" i="11"/>
  <c r="G33"/>
  <c r="I185" i="5"/>
  <c r="H33" i="11"/>
  <c r="J185" i="5"/>
  <c r="I33" i="11"/>
  <c r="K185" i="5"/>
  <c r="L185"/>
  <c r="B157"/>
  <c r="A49" i="11"/>
  <c r="C157" i="5"/>
  <c r="B49" i="11"/>
  <c r="D157" i="5"/>
  <c r="C49" i="11"/>
  <c r="E157" i="5"/>
  <c r="D49" i="11"/>
  <c r="F157" i="5"/>
  <c r="E49" i="11"/>
  <c r="G157" i="5"/>
  <c r="F49" i="11"/>
  <c r="G49"/>
  <c r="I157" i="5"/>
  <c r="H49" i="11"/>
  <c r="J157" i="5"/>
  <c r="I49" i="11"/>
  <c r="K157" i="5"/>
  <c r="L157"/>
  <c r="B129"/>
  <c r="A40" i="11"/>
  <c r="C129" i="5"/>
  <c r="B40" i="11"/>
  <c r="D129" i="5"/>
  <c r="C40" i="11"/>
  <c r="E129" i="5"/>
  <c r="D40" i="11"/>
  <c r="F129" i="5"/>
  <c r="E40" i="11"/>
  <c r="G129" i="5"/>
  <c r="F40" i="11"/>
  <c r="G40"/>
  <c r="I129" i="5"/>
  <c r="H40" i="11"/>
  <c r="J129" i="5"/>
  <c r="I40" i="11"/>
  <c r="K129" i="5"/>
  <c r="L129"/>
  <c r="B327"/>
  <c r="A2" i="12"/>
  <c r="C327" i="5"/>
  <c r="B2" i="12"/>
  <c r="D327" i="5"/>
  <c r="C2" i="12"/>
  <c r="J327" i="5"/>
  <c r="I2" i="12"/>
  <c r="K327" i="5"/>
  <c r="L327"/>
  <c r="B299"/>
  <c r="A10" i="12"/>
  <c r="C299" i="5"/>
  <c r="B10" i="12"/>
  <c r="D299" i="5"/>
  <c r="C10" i="12"/>
  <c r="J299" i="5"/>
  <c r="I10" i="12"/>
  <c r="K299" i="5"/>
  <c r="L299"/>
  <c r="B243"/>
  <c r="A22" i="12"/>
  <c r="C243" i="5"/>
  <c r="B22" i="12"/>
  <c r="D243" i="5"/>
  <c r="C22" i="12"/>
  <c r="J243" i="5"/>
  <c r="I22" i="12"/>
  <c r="K243" i="5"/>
  <c r="L243"/>
  <c r="B271"/>
  <c r="A26" i="12"/>
  <c r="C271" i="5"/>
  <c r="B26" i="12"/>
  <c r="D271" i="5"/>
  <c r="C26" i="12"/>
  <c r="J271" i="5"/>
  <c r="I26" i="12"/>
  <c r="K271" i="5"/>
  <c r="L271"/>
  <c r="B17"/>
  <c r="A20" i="13"/>
  <c r="C17" i="5"/>
  <c r="B20" i="13"/>
  <c r="D17" i="5"/>
  <c r="C20" i="13"/>
  <c r="J17" i="5"/>
  <c r="I20" i="13"/>
  <c r="K17" i="5"/>
  <c r="L17"/>
  <c r="B101"/>
  <c r="A33" i="13"/>
  <c r="C101" i="5"/>
  <c r="B33" i="13"/>
  <c r="D101" i="5"/>
  <c r="C33" i="13"/>
  <c r="J101" i="5"/>
  <c r="I33" i="13"/>
  <c r="K101" i="5"/>
  <c r="L101"/>
  <c r="B45"/>
  <c r="A53" i="13"/>
  <c r="C45" i="5"/>
  <c r="B53" i="13"/>
  <c r="D45" i="5"/>
  <c r="C53" i="13"/>
  <c r="J45" i="5"/>
  <c r="I53" i="13"/>
  <c r="K45" i="5"/>
  <c r="L45"/>
  <c r="B73"/>
  <c r="A37" i="13"/>
  <c r="C73" i="5"/>
  <c r="B37" i="13"/>
  <c r="D73" i="5"/>
  <c r="C37" i="13"/>
  <c r="J73" i="5"/>
  <c r="I37" i="13"/>
  <c r="K73" i="5"/>
  <c r="L73"/>
  <c r="A215"/>
  <c r="B215"/>
  <c r="C215"/>
  <c r="D215"/>
  <c r="E215"/>
  <c r="F215"/>
  <c r="G215"/>
  <c r="H215"/>
  <c r="I215"/>
  <c r="J215"/>
  <c r="K215"/>
  <c r="L215"/>
  <c r="B498"/>
  <c r="A2" i="6"/>
  <c r="C498" i="5"/>
  <c r="B2" i="6"/>
  <c r="D498" i="5"/>
  <c r="C2" i="6"/>
  <c r="B526" i="5"/>
  <c r="A56" i="6"/>
  <c r="C526" i="5"/>
  <c r="B56" i="6"/>
  <c r="D526" i="5"/>
  <c r="C56" i="6"/>
  <c r="E526" i="5"/>
  <c r="D56" i="6"/>
  <c r="F526" i="5"/>
  <c r="E56" i="6"/>
  <c r="H526" i="5"/>
  <c r="G56" i="6"/>
  <c r="L526" i="5"/>
  <c r="K56" i="6"/>
  <c r="K554" i="5"/>
  <c r="L554"/>
  <c r="K582"/>
  <c r="L582"/>
  <c r="K610"/>
  <c r="L610"/>
  <c r="K638"/>
  <c r="L638"/>
  <c r="K722"/>
  <c r="L722"/>
  <c r="K750"/>
  <c r="L750"/>
  <c r="K778"/>
  <c r="L778"/>
  <c r="K806"/>
  <c r="L806"/>
  <c r="K666"/>
  <c r="L666"/>
  <c r="K694"/>
  <c r="L694"/>
  <c r="B356"/>
  <c r="C356"/>
  <c r="D356"/>
  <c r="I356"/>
  <c r="J356"/>
  <c r="K356"/>
  <c r="L356"/>
  <c r="B384"/>
  <c r="C384"/>
  <c r="D384"/>
  <c r="I384"/>
  <c r="J384"/>
  <c r="K384"/>
  <c r="L384"/>
  <c r="B440"/>
  <c r="C440"/>
  <c r="D440"/>
  <c r="I440"/>
  <c r="J440"/>
  <c r="K440"/>
  <c r="L440"/>
  <c r="B412"/>
  <c r="C412"/>
  <c r="D412"/>
  <c r="I412"/>
  <c r="J412"/>
  <c r="K412"/>
  <c r="L412"/>
  <c r="B468"/>
  <c r="C468"/>
  <c r="D468"/>
  <c r="I468"/>
  <c r="J468"/>
  <c r="K468"/>
  <c r="L468"/>
  <c r="B186"/>
  <c r="A62" i="11"/>
  <c r="C186" i="5"/>
  <c r="B62" i="11"/>
  <c r="D186" i="5"/>
  <c r="C62" i="11"/>
  <c r="E186" i="5"/>
  <c r="D62" i="11"/>
  <c r="F186" i="5"/>
  <c r="E62" i="11"/>
  <c r="G186" i="5"/>
  <c r="F62" i="11"/>
  <c r="G62"/>
  <c r="I186" i="5"/>
  <c r="H62" i="11"/>
  <c r="J186" i="5"/>
  <c r="I62" i="11"/>
  <c r="K186" i="5"/>
  <c r="L186"/>
  <c r="B158"/>
  <c r="A50" i="11"/>
  <c r="C158" i="5"/>
  <c r="B50" i="11"/>
  <c r="D158" i="5"/>
  <c r="C50" i="11"/>
  <c r="E158" i="5"/>
  <c r="D50" i="11"/>
  <c r="F158" i="5"/>
  <c r="E50" i="11"/>
  <c r="G158" i="5"/>
  <c r="F50" i="11"/>
  <c r="G50"/>
  <c r="I158" i="5"/>
  <c r="H50" i="11"/>
  <c r="J158" i="5"/>
  <c r="I50" i="11"/>
  <c r="K158" i="5"/>
  <c r="L158"/>
  <c r="B130"/>
  <c r="A4" i="11"/>
  <c r="C130" i="5"/>
  <c r="B4" i="11"/>
  <c r="D130" i="5"/>
  <c r="C4" i="11"/>
  <c r="E130" i="5"/>
  <c r="D4" i="11"/>
  <c r="F130" i="5"/>
  <c r="E4" i="11"/>
  <c r="G130" i="5"/>
  <c r="F4" i="11"/>
  <c r="G4"/>
  <c r="I130" i="5"/>
  <c r="H4" i="11"/>
  <c r="J130" i="5"/>
  <c r="I4" i="11"/>
  <c r="K130" i="5"/>
  <c r="L130"/>
  <c r="B328"/>
  <c r="A86" i="12"/>
  <c r="C328" i="5"/>
  <c r="B86" i="12"/>
  <c r="D328" i="5"/>
  <c r="C86" i="12"/>
  <c r="J328" i="5"/>
  <c r="I86" i="12"/>
  <c r="K328" i="5"/>
  <c r="L328"/>
  <c r="B300"/>
  <c r="A15" i="12"/>
  <c r="C300" i="5"/>
  <c r="B15" i="12"/>
  <c r="D300" i="5"/>
  <c r="C15" i="12"/>
  <c r="J300" i="5"/>
  <c r="I15" i="12"/>
  <c r="K300" i="5"/>
  <c r="L300"/>
  <c r="B244"/>
  <c r="A56" i="12"/>
  <c r="C244" i="5"/>
  <c r="B56" i="12"/>
  <c r="D244" i="5"/>
  <c r="C56" i="12"/>
  <c r="J244" i="5"/>
  <c r="I56" i="12"/>
  <c r="K244" i="5"/>
  <c r="L244"/>
  <c r="B272"/>
  <c r="A25" i="12"/>
  <c r="C272" i="5"/>
  <c r="B25" i="12"/>
  <c r="D272" i="5"/>
  <c r="C25" i="12"/>
  <c r="J272" i="5"/>
  <c r="I25" i="12"/>
  <c r="K272" i="5"/>
  <c r="L272"/>
  <c r="B18"/>
  <c r="A26" i="13"/>
  <c r="C18" i="5"/>
  <c r="B26" i="13"/>
  <c r="D18" i="5"/>
  <c r="C26" i="13"/>
  <c r="J18" i="5"/>
  <c r="I26" i="13"/>
  <c r="K18" i="5"/>
  <c r="L18"/>
  <c r="B102"/>
  <c r="A30" i="13"/>
  <c r="C102" i="5"/>
  <c r="B30" i="13"/>
  <c r="D102" i="5"/>
  <c r="C30" i="13"/>
  <c r="J102" i="5"/>
  <c r="I30" i="13"/>
  <c r="K102" i="5"/>
  <c r="L102"/>
  <c r="B46"/>
  <c r="A69" i="13"/>
  <c r="C46" i="5"/>
  <c r="B69" i="13"/>
  <c r="D46" i="5"/>
  <c r="C69" i="13"/>
  <c r="J46" i="5"/>
  <c r="I69" i="13"/>
  <c r="K46" i="5"/>
  <c r="L46"/>
  <c r="B74"/>
  <c r="A113" i="13"/>
  <c r="C74" i="5"/>
  <c r="B113" i="13"/>
  <c r="D74" i="5"/>
  <c r="C113" i="13"/>
  <c r="J74" i="5"/>
  <c r="I113" i="13"/>
  <c r="K74" i="5"/>
  <c r="L74"/>
  <c r="A216"/>
  <c r="B216"/>
  <c r="C216"/>
  <c r="D216"/>
  <c r="E216"/>
  <c r="F216"/>
  <c r="G216"/>
  <c r="H216"/>
  <c r="I216"/>
  <c r="J216"/>
  <c r="K216"/>
  <c r="L216"/>
  <c r="B499"/>
  <c r="A28" i="6"/>
  <c r="C499" i="5"/>
  <c r="B28" i="6"/>
  <c r="D499" i="5"/>
  <c r="C28" i="6"/>
  <c r="B527" i="5"/>
  <c r="A43" i="6"/>
  <c r="C527" i="5"/>
  <c r="B43" i="6"/>
  <c r="D527" i="5"/>
  <c r="C43" i="6"/>
  <c r="E527" i="5"/>
  <c r="D43" i="6"/>
  <c r="F527" i="5"/>
  <c r="E43" i="6"/>
  <c r="H527" i="5"/>
  <c r="G43" i="6"/>
  <c r="L527" i="5"/>
  <c r="K43" i="6"/>
  <c r="K555" i="5"/>
  <c r="L555"/>
  <c r="K583"/>
  <c r="L583"/>
  <c r="K611"/>
  <c r="L611"/>
  <c r="K639"/>
  <c r="L639"/>
  <c r="K723"/>
  <c r="L723"/>
  <c r="K751"/>
  <c r="L751"/>
  <c r="K779"/>
  <c r="L779"/>
  <c r="K807"/>
  <c r="L807"/>
  <c r="K667"/>
  <c r="L667"/>
  <c r="K695"/>
  <c r="L695"/>
  <c r="B357"/>
  <c r="C357"/>
  <c r="D357"/>
  <c r="I357"/>
  <c r="J357"/>
  <c r="K357"/>
  <c r="L357"/>
  <c r="B385"/>
  <c r="C385"/>
  <c r="D385"/>
  <c r="I385"/>
  <c r="J385"/>
  <c r="K385"/>
  <c r="L385"/>
  <c r="B441"/>
  <c r="C441"/>
  <c r="D441"/>
  <c r="I441"/>
  <c r="J441"/>
  <c r="K441"/>
  <c r="L441"/>
  <c r="B413"/>
  <c r="C413"/>
  <c r="D413"/>
  <c r="I413"/>
  <c r="J413"/>
  <c r="K413"/>
  <c r="L413"/>
  <c r="B469"/>
  <c r="C469"/>
  <c r="D469"/>
  <c r="I469"/>
  <c r="J469"/>
  <c r="K469"/>
  <c r="L469"/>
  <c r="B187"/>
  <c r="A63" i="11"/>
  <c r="C187" i="5"/>
  <c r="B63" i="11"/>
  <c r="D187" i="5"/>
  <c r="C63" i="11"/>
  <c r="E187" i="5"/>
  <c r="D63" i="11"/>
  <c r="F187" i="5"/>
  <c r="E63" i="11"/>
  <c r="G187" i="5"/>
  <c r="F63" i="11"/>
  <c r="G63"/>
  <c r="I187" i="5"/>
  <c r="H63" i="11"/>
  <c r="J187" i="5"/>
  <c r="I63" i="11"/>
  <c r="K187" i="5"/>
  <c r="L187"/>
  <c r="B159"/>
  <c r="A77" i="11"/>
  <c r="C159" i="5"/>
  <c r="B77" i="11"/>
  <c r="D159" i="5"/>
  <c r="C77" i="11"/>
  <c r="E159" i="5"/>
  <c r="D77" i="11"/>
  <c r="F159" i="5"/>
  <c r="E77" i="11"/>
  <c r="G159" i="5"/>
  <c r="F77" i="11"/>
  <c r="G77"/>
  <c r="I159" i="5"/>
  <c r="H77" i="11"/>
  <c r="J159" i="5"/>
  <c r="I77" i="11"/>
  <c r="K159" i="5"/>
  <c r="L159"/>
  <c r="B131"/>
  <c r="A21" i="11"/>
  <c r="C131" i="5"/>
  <c r="B21" i="11"/>
  <c r="D131" i="5"/>
  <c r="C21" i="11"/>
  <c r="E131" i="5"/>
  <c r="D21" i="11"/>
  <c r="F131" i="5"/>
  <c r="E21" i="11"/>
  <c r="G131" i="5"/>
  <c r="F21" i="11"/>
  <c r="G21"/>
  <c r="I131" i="5"/>
  <c r="H21" i="11"/>
  <c r="J131" i="5"/>
  <c r="I21" i="11"/>
  <c r="K131" i="5"/>
  <c r="L131"/>
  <c r="B329"/>
  <c r="A27" i="12"/>
  <c r="C329" i="5"/>
  <c r="B27" i="12"/>
  <c r="D329" i="5"/>
  <c r="C27" i="12"/>
  <c r="J329" i="5"/>
  <c r="I27" i="12"/>
  <c r="K329" i="5"/>
  <c r="L329"/>
  <c r="B301"/>
  <c r="A68" i="12"/>
  <c r="C301" i="5"/>
  <c r="B68" i="12"/>
  <c r="D301" i="5"/>
  <c r="C68" i="12"/>
  <c r="J301" i="5"/>
  <c r="I68" i="12"/>
  <c r="K301" i="5"/>
  <c r="L301"/>
  <c r="B245"/>
  <c r="A106" i="12"/>
  <c r="C245" i="5"/>
  <c r="B106" i="12"/>
  <c r="D245" i="5"/>
  <c r="C106" i="12"/>
  <c r="J245" i="5"/>
  <c r="I106" i="12"/>
  <c r="K245" i="5"/>
  <c r="L245"/>
  <c r="B273"/>
  <c r="A71" i="12"/>
  <c r="C273" i="5"/>
  <c r="B71" i="12"/>
  <c r="D273" i="5"/>
  <c r="C71" i="12"/>
  <c r="J273" i="5"/>
  <c r="I71" i="12"/>
  <c r="K273" i="5"/>
  <c r="L273"/>
  <c r="B19"/>
  <c r="A90" i="13"/>
  <c r="C19" i="5"/>
  <c r="B90" i="13"/>
  <c r="D19" i="5"/>
  <c r="C90" i="13"/>
  <c r="J19" i="5"/>
  <c r="I90" i="13"/>
  <c r="K19" i="5"/>
  <c r="L19"/>
  <c r="B103"/>
  <c r="A96" i="13"/>
  <c r="C103" i="5"/>
  <c r="B96" i="13"/>
  <c r="D103" i="5"/>
  <c r="C96" i="13"/>
  <c r="J103" i="5"/>
  <c r="I96" i="13"/>
  <c r="K103" i="5"/>
  <c r="L103"/>
  <c r="B47"/>
  <c r="A12" i="13"/>
  <c r="C47" i="5"/>
  <c r="B12" i="13"/>
  <c r="D47" i="5"/>
  <c r="C12" i="13"/>
  <c r="J47" i="5"/>
  <c r="I12" i="13"/>
  <c r="K47" i="5"/>
  <c r="L47"/>
  <c r="B75"/>
  <c r="A21" i="13"/>
  <c r="C75" i="5"/>
  <c r="B21" i="13"/>
  <c r="D75" i="5"/>
  <c r="C21" i="13"/>
  <c r="J75" i="5"/>
  <c r="I21" i="13"/>
  <c r="K75" i="5"/>
  <c r="L75"/>
  <c r="A217"/>
  <c r="B217"/>
  <c r="C217"/>
  <c r="D217"/>
  <c r="E217"/>
  <c r="F217"/>
  <c r="G217"/>
  <c r="H217"/>
  <c r="I217"/>
  <c r="J217"/>
  <c r="K217"/>
  <c r="L217"/>
  <c r="B500"/>
  <c r="A21" i="6"/>
  <c r="C500" i="5"/>
  <c r="B21" i="6"/>
  <c r="D500" i="5"/>
  <c r="C21" i="6"/>
  <c r="B528" i="5"/>
  <c r="A44" i="6"/>
  <c r="C528" i="5"/>
  <c r="B44" i="6"/>
  <c r="D528" i="5"/>
  <c r="C44" i="6"/>
  <c r="E528" i="5"/>
  <c r="D44" i="6"/>
  <c r="F528" i="5"/>
  <c r="E44" i="6"/>
  <c r="H528" i="5"/>
  <c r="G44" i="6"/>
  <c r="L528" i="5"/>
  <c r="K44" i="6"/>
  <c r="K556" i="5"/>
  <c r="L556"/>
  <c r="K584"/>
  <c r="L584"/>
  <c r="K612"/>
  <c r="L612"/>
  <c r="K640"/>
  <c r="L640"/>
  <c r="K724"/>
  <c r="L724"/>
  <c r="K752"/>
  <c r="L752"/>
  <c r="K780"/>
  <c r="L780"/>
  <c r="K808"/>
  <c r="L808"/>
  <c r="K668"/>
  <c r="L668"/>
  <c r="K696"/>
  <c r="L696"/>
  <c r="B358"/>
  <c r="C358"/>
  <c r="D358"/>
  <c r="I358"/>
  <c r="J358"/>
  <c r="K358"/>
  <c r="L358"/>
  <c r="B386"/>
  <c r="C386"/>
  <c r="D386"/>
  <c r="I386"/>
  <c r="J386"/>
  <c r="K386"/>
  <c r="L386"/>
  <c r="B442"/>
  <c r="C442"/>
  <c r="D442"/>
  <c r="I442"/>
  <c r="J442"/>
  <c r="K442"/>
  <c r="L442"/>
  <c r="B414"/>
  <c r="C414"/>
  <c r="D414"/>
  <c r="I414"/>
  <c r="J414"/>
  <c r="K414"/>
  <c r="L414"/>
  <c r="B470"/>
  <c r="C470"/>
  <c r="D470"/>
  <c r="I470"/>
  <c r="J470"/>
  <c r="K470"/>
  <c r="L470"/>
  <c r="B188"/>
  <c r="A64" i="11"/>
  <c r="C188" i="5"/>
  <c r="B64" i="11"/>
  <c r="D188" i="5"/>
  <c r="C64" i="11"/>
  <c r="E188" i="5"/>
  <c r="D64" i="11"/>
  <c r="F188" i="5"/>
  <c r="E64" i="11"/>
  <c r="G188" i="5"/>
  <c r="F64" i="11"/>
  <c r="G64"/>
  <c r="I188" i="5"/>
  <c r="H64" i="11"/>
  <c r="J188" i="5"/>
  <c r="I64" i="11"/>
  <c r="K188" i="5"/>
  <c r="L188"/>
  <c r="B160"/>
  <c r="A51" i="11"/>
  <c r="C160" i="5"/>
  <c r="B51" i="11"/>
  <c r="D160" i="5"/>
  <c r="C51" i="11"/>
  <c r="E160" i="5"/>
  <c r="D51" i="11"/>
  <c r="F160" i="5"/>
  <c r="E51" i="11"/>
  <c r="G160" i="5"/>
  <c r="F51" i="11"/>
  <c r="G51"/>
  <c r="I160" i="5"/>
  <c r="H51" i="11"/>
  <c r="J160" i="5"/>
  <c r="I51" i="11"/>
  <c r="K160" i="5"/>
  <c r="L160"/>
  <c r="B132"/>
  <c r="A22" i="11"/>
  <c r="C132" i="5"/>
  <c r="B22" i="11"/>
  <c r="D132" i="5"/>
  <c r="C22" i="11"/>
  <c r="E132" i="5"/>
  <c r="D22" i="11"/>
  <c r="F132" i="5"/>
  <c r="E22" i="11"/>
  <c r="G132" i="5"/>
  <c r="F22" i="11"/>
  <c r="G22"/>
  <c r="I132" i="5"/>
  <c r="H22" i="11"/>
  <c r="J132" i="5"/>
  <c r="I22" i="11"/>
  <c r="K132" i="5"/>
  <c r="L132"/>
  <c r="B330"/>
  <c r="A44" i="12"/>
  <c r="C330" i="5"/>
  <c r="B44" i="12"/>
  <c r="D330" i="5"/>
  <c r="C44" i="12"/>
  <c r="J330" i="5"/>
  <c r="I44" i="12"/>
  <c r="K330" i="5"/>
  <c r="L330"/>
  <c r="B302"/>
  <c r="A35" i="12"/>
  <c r="C302" i="5"/>
  <c r="B35" i="12"/>
  <c r="D302" i="5"/>
  <c r="C35" i="12"/>
  <c r="J302" i="5"/>
  <c r="I35" i="12"/>
  <c r="K302" i="5"/>
  <c r="L302"/>
  <c r="B246"/>
  <c r="A48" i="12"/>
  <c r="C246" i="5"/>
  <c r="B48" i="12"/>
  <c r="D246" i="5"/>
  <c r="C48" i="12"/>
  <c r="J246" i="5"/>
  <c r="I48" i="12"/>
  <c r="K246" i="5"/>
  <c r="L246"/>
  <c r="B274"/>
  <c r="A89" i="12"/>
  <c r="C274" i="5"/>
  <c r="B89" i="12"/>
  <c r="D274" i="5"/>
  <c r="C89" i="12"/>
  <c r="J274" i="5"/>
  <c r="I89" i="12"/>
  <c r="K274" i="5"/>
  <c r="L274"/>
  <c r="B20"/>
  <c r="A27" i="13"/>
  <c r="C20" i="5"/>
  <c r="B27" i="13"/>
  <c r="D20" i="5"/>
  <c r="C27" i="13"/>
  <c r="J20" i="5"/>
  <c r="I27" i="13"/>
  <c r="K20" i="5"/>
  <c r="L20"/>
  <c r="B104"/>
  <c r="A28" i="13"/>
  <c r="C104" i="5"/>
  <c r="B28" i="13"/>
  <c r="D104" i="5"/>
  <c r="C28" i="13"/>
  <c r="J104" i="5"/>
  <c r="I28" i="13"/>
  <c r="K104" i="5"/>
  <c r="L104"/>
  <c r="B48"/>
  <c r="A54" i="13"/>
  <c r="C48" i="5"/>
  <c r="B54" i="13"/>
  <c r="D48" i="5"/>
  <c r="C54" i="13"/>
  <c r="J48" i="5"/>
  <c r="I54" i="13"/>
  <c r="K48" i="5"/>
  <c r="L48"/>
  <c r="B76"/>
  <c r="A49" i="13"/>
  <c r="C76" i="5"/>
  <c r="B49" i="13"/>
  <c r="D76" i="5"/>
  <c r="C49" i="13"/>
  <c r="J76" i="5"/>
  <c r="I49" i="13"/>
  <c r="K76" i="5"/>
  <c r="L76"/>
  <c r="A218"/>
  <c r="B218"/>
  <c r="C218"/>
  <c r="D218"/>
  <c r="E218"/>
  <c r="F218"/>
  <c r="G218"/>
  <c r="H218"/>
  <c r="I218"/>
  <c r="J218"/>
  <c r="K218"/>
  <c r="L218"/>
  <c r="B501"/>
  <c r="A58" i="6"/>
  <c r="C501" i="5"/>
  <c r="B58" i="6"/>
  <c r="D501" i="5"/>
  <c r="C58" i="6"/>
  <c r="E501" i="5"/>
  <c r="D58" i="6"/>
  <c r="F501" i="5"/>
  <c r="E58" i="6"/>
  <c r="H501" i="5"/>
  <c r="G58" i="6"/>
  <c r="L501" i="5"/>
  <c r="K58" i="6"/>
  <c r="B529" i="5"/>
  <c r="A54" i="6"/>
  <c r="C529" i="5"/>
  <c r="B54" i="6"/>
  <c r="D529" i="5"/>
  <c r="C54" i="6"/>
  <c r="E529" i="5"/>
  <c r="D54" i="6"/>
  <c r="F529" i="5"/>
  <c r="E54" i="6"/>
  <c r="H529" i="5"/>
  <c r="G54" i="6"/>
  <c r="L529" i="5"/>
  <c r="K54" i="6"/>
  <c r="K557" i="5"/>
  <c r="L557"/>
  <c r="K585"/>
  <c r="L585"/>
  <c r="K613"/>
  <c r="L613"/>
  <c r="K641"/>
  <c r="L641"/>
  <c r="K725"/>
  <c r="L725"/>
  <c r="K753"/>
  <c r="L753"/>
  <c r="K781"/>
  <c r="L781"/>
  <c r="K809"/>
  <c r="L809"/>
  <c r="K669"/>
  <c r="L669"/>
  <c r="K697"/>
  <c r="L697"/>
  <c r="B359"/>
  <c r="C359"/>
  <c r="D359"/>
  <c r="I359"/>
  <c r="J359"/>
  <c r="K359"/>
  <c r="L359"/>
  <c r="B387"/>
  <c r="C387"/>
  <c r="D387"/>
  <c r="I387"/>
  <c r="J387"/>
  <c r="K387"/>
  <c r="L387"/>
  <c r="B443"/>
  <c r="C443"/>
  <c r="D443"/>
  <c r="I443"/>
  <c r="J443"/>
  <c r="K443"/>
  <c r="L443"/>
  <c r="B415"/>
  <c r="C415"/>
  <c r="D415"/>
  <c r="I415"/>
  <c r="J415"/>
  <c r="K415"/>
  <c r="L415"/>
  <c r="B471"/>
  <c r="C471"/>
  <c r="D471"/>
  <c r="I471"/>
  <c r="J471"/>
  <c r="K471"/>
  <c r="L471"/>
  <c r="B189"/>
  <c r="A14" i="11"/>
  <c r="C189" i="5"/>
  <c r="B14" i="11"/>
  <c r="D189" i="5"/>
  <c r="C14" i="11"/>
  <c r="E189" i="5"/>
  <c r="D14" i="11"/>
  <c r="F189" i="5"/>
  <c r="E14" i="11"/>
  <c r="G189" i="5"/>
  <c r="F14" i="11"/>
  <c r="G14"/>
  <c r="I189" i="5"/>
  <c r="H14" i="11"/>
  <c r="J189" i="5"/>
  <c r="I14" i="11"/>
  <c r="K189" i="5"/>
  <c r="L189"/>
  <c r="B161"/>
  <c r="A7" i="11"/>
  <c r="C161" i="5"/>
  <c r="B7" i="11"/>
  <c r="D161" i="5"/>
  <c r="C7" i="11"/>
  <c r="E161" i="5"/>
  <c r="D7" i="11"/>
  <c r="F161" i="5"/>
  <c r="E7" i="11"/>
  <c r="G161" i="5"/>
  <c r="F7" i="11"/>
  <c r="G7"/>
  <c r="I161" i="5"/>
  <c r="H7" i="11"/>
  <c r="J161" i="5"/>
  <c r="I7" i="11"/>
  <c r="K161" i="5"/>
  <c r="L161"/>
  <c r="B133"/>
  <c r="A12" i="11"/>
  <c r="C133" i="5"/>
  <c r="B12" i="11"/>
  <c r="D133" i="5"/>
  <c r="C12" i="11"/>
  <c r="E133" i="5"/>
  <c r="D12" i="11"/>
  <c r="F133" i="5"/>
  <c r="E12" i="11"/>
  <c r="G133" i="5"/>
  <c r="F12" i="11"/>
  <c r="G12"/>
  <c r="I133" i="5"/>
  <c r="H12" i="11"/>
  <c r="J133" i="5"/>
  <c r="I12" i="11"/>
  <c r="K133" i="5"/>
  <c r="L133"/>
  <c r="B331"/>
  <c r="A58" i="12"/>
  <c r="C331" i="5"/>
  <c r="B58" i="12"/>
  <c r="D331" i="5"/>
  <c r="C58" i="12"/>
  <c r="J331" i="5"/>
  <c r="I58" i="12"/>
  <c r="K331" i="5"/>
  <c r="L331"/>
  <c r="B303"/>
  <c r="A80" i="12"/>
  <c r="C303" i="5"/>
  <c r="B80" i="12"/>
  <c r="D303" i="5"/>
  <c r="C80" i="12"/>
  <c r="J303" i="5"/>
  <c r="I80" i="12"/>
  <c r="K303" i="5"/>
  <c r="L303"/>
  <c r="B247"/>
  <c r="A11" i="12"/>
  <c r="C247" i="5"/>
  <c r="B11" i="12"/>
  <c r="D247" i="5"/>
  <c r="C11" i="12"/>
  <c r="J247" i="5"/>
  <c r="I11" i="12"/>
  <c r="K247" i="5"/>
  <c r="L247"/>
  <c r="B275"/>
  <c r="A57" i="12"/>
  <c r="C275" i="5"/>
  <c r="B57" i="12"/>
  <c r="D275" i="5"/>
  <c r="C57" i="12"/>
  <c r="J275" i="5"/>
  <c r="I57" i="12"/>
  <c r="K275" i="5"/>
  <c r="L275"/>
  <c r="B21"/>
  <c r="A15" i="13"/>
  <c r="C21" i="5"/>
  <c r="B15" i="13"/>
  <c r="D21" i="5"/>
  <c r="C15" i="13"/>
  <c r="J21" i="5"/>
  <c r="I15" i="13"/>
  <c r="K21" i="5"/>
  <c r="L21"/>
  <c r="B105"/>
  <c r="A34" i="13"/>
  <c r="C105" i="5"/>
  <c r="B34" i="13"/>
  <c r="D105" i="5"/>
  <c r="C34" i="13"/>
  <c r="J105" i="5"/>
  <c r="I34" i="13"/>
  <c r="K105" i="5"/>
  <c r="L105"/>
  <c r="B49"/>
  <c r="A9" i="13"/>
  <c r="C49" i="5"/>
  <c r="B9" i="13"/>
  <c r="D49" i="5"/>
  <c r="C9" i="13"/>
  <c r="J49" i="5"/>
  <c r="I9" i="13"/>
  <c r="K49" i="5"/>
  <c r="L49"/>
  <c r="B77"/>
  <c r="A65" i="13"/>
  <c r="C77" i="5"/>
  <c r="B65" i="13"/>
  <c r="D77" i="5"/>
  <c r="C65" i="13"/>
  <c r="J77" i="5"/>
  <c r="I65" i="13"/>
  <c r="K77" i="5"/>
  <c r="L77"/>
  <c r="A219"/>
  <c r="B219"/>
  <c r="C219"/>
  <c r="D219"/>
  <c r="E219"/>
  <c r="F219"/>
  <c r="G219"/>
  <c r="H219"/>
  <c r="I219"/>
  <c r="J219"/>
  <c r="K219"/>
  <c r="L219"/>
  <c r="B502"/>
  <c r="A16" i="6"/>
  <c r="C502" i="5"/>
  <c r="B16" i="6"/>
  <c r="D502" i="5"/>
  <c r="C16" i="6"/>
  <c r="B530" i="5"/>
  <c r="A19" i="6"/>
  <c r="C530" i="5"/>
  <c r="B19" i="6"/>
  <c r="D530" i="5"/>
  <c r="C19" i="6"/>
  <c r="K558" i="5"/>
  <c r="L558"/>
  <c r="K586"/>
  <c r="L586"/>
  <c r="K614"/>
  <c r="L614"/>
  <c r="K642"/>
  <c r="L642"/>
  <c r="K726"/>
  <c r="L726"/>
  <c r="K754"/>
  <c r="L754"/>
  <c r="K782"/>
  <c r="L782"/>
  <c r="K810"/>
  <c r="L810"/>
  <c r="K670"/>
  <c r="L670"/>
  <c r="K698"/>
  <c r="L698"/>
  <c r="B360"/>
  <c r="C360"/>
  <c r="D360"/>
  <c r="I360"/>
  <c r="J360"/>
  <c r="K360"/>
  <c r="L360"/>
  <c r="B388"/>
  <c r="C388"/>
  <c r="D388"/>
  <c r="I388"/>
  <c r="J388"/>
  <c r="K388"/>
  <c r="L388"/>
  <c r="B444"/>
  <c r="C444"/>
  <c r="D444"/>
  <c r="I444"/>
  <c r="J444"/>
  <c r="K444"/>
  <c r="L444"/>
  <c r="B416"/>
  <c r="C416"/>
  <c r="D416"/>
  <c r="I416"/>
  <c r="J416"/>
  <c r="K416"/>
  <c r="L416"/>
  <c r="B472"/>
  <c r="C472"/>
  <c r="D472"/>
  <c r="I472"/>
  <c r="J472"/>
  <c r="K472"/>
  <c r="L472"/>
  <c r="B190"/>
  <c r="A34" i="11"/>
  <c r="C190" i="5"/>
  <c r="B34" i="11"/>
  <c r="D190" i="5"/>
  <c r="C34" i="11"/>
  <c r="E190" i="5"/>
  <c r="D34" i="11"/>
  <c r="F190" i="5"/>
  <c r="E34" i="11"/>
  <c r="G190" i="5"/>
  <c r="F34" i="11"/>
  <c r="G34"/>
  <c r="I190" i="5"/>
  <c r="H34" i="11"/>
  <c r="J190" i="5"/>
  <c r="I34" i="11"/>
  <c r="K190" i="5"/>
  <c r="L190"/>
  <c r="B162"/>
  <c r="A8" i="11"/>
  <c r="C162" i="5"/>
  <c r="B8" i="11"/>
  <c r="D162" i="5"/>
  <c r="C8" i="11"/>
  <c r="E162" i="5"/>
  <c r="D8" i="11"/>
  <c r="F162" i="5"/>
  <c r="E8" i="11"/>
  <c r="G162" i="5"/>
  <c r="F8" i="11"/>
  <c r="G8"/>
  <c r="I162" i="5"/>
  <c r="H8" i="11"/>
  <c r="J162" i="5"/>
  <c r="I8" i="11"/>
  <c r="K162" i="5"/>
  <c r="L162"/>
  <c r="B134"/>
  <c r="A84" i="11"/>
  <c r="C134" i="5"/>
  <c r="B84" i="11"/>
  <c r="D134" i="5"/>
  <c r="C84" i="11"/>
  <c r="E134" i="5"/>
  <c r="D84" i="11"/>
  <c r="F134" i="5"/>
  <c r="E84" i="11"/>
  <c r="G134" i="5"/>
  <c r="F84" i="11"/>
  <c r="G84"/>
  <c r="I134" i="5"/>
  <c r="H84" i="11"/>
  <c r="J134" i="5"/>
  <c r="I84" i="11"/>
  <c r="K134" i="5"/>
  <c r="L134"/>
  <c r="B332"/>
  <c r="A6" i="12"/>
  <c r="C332" i="5"/>
  <c r="B6" i="12"/>
  <c r="D332" i="5"/>
  <c r="C6" i="12"/>
  <c r="J332" i="5"/>
  <c r="I6" i="12"/>
  <c r="K332" i="5"/>
  <c r="L332"/>
  <c r="B304"/>
  <c r="A112" i="12"/>
  <c r="C304" i="5"/>
  <c r="B112" i="12"/>
  <c r="D304" i="5"/>
  <c r="C112" i="12"/>
  <c r="J304" i="5"/>
  <c r="I112" i="12"/>
  <c r="K304" i="5"/>
  <c r="L304"/>
  <c r="B248"/>
  <c r="A34" i="12"/>
  <c r="C248" i="5"/>
  <c r="B34" i="12"/>
  <c r="D248" i="5"/>
  <c r="C34" i="12"/>
  <c r="J248" i="5"/>
  <c r="I34" i="12"/>
  <c r="K248" i="5"/>
  <c r="L248"/>
  <c r="B276"/>
  <c r="A113" i="12"/>
  <c r="C276" i="5"/>
  <c r="B113" i="12"/>
  <c r="D276" i="5"/>
  <c r="C113" i="12"/>
  <c r="J276" i="5"/>
  <c r="I113" i="12"/>
  <c r="K276" i="5"/>
  <c r="L276"/>
  <c r="B22"/>
  <c r="A108" i="13"/>
  <c r="C22" i="5"/>
  <c r="B108" i="13"/>
  <c r="D22" i="5"/>
  <c r="C108" i="13"/>
  <c r="J22" i="5"/>
  <c r="I108" i="13"/>
  <c r="K22" i="5"/>
  <c r="L22"/>
  <c r="B106"/>
  <c r="A48" i="13"/>
  <c r="C106" i="5"/>
  <c r="B48" i="13"/>
  <c r="D106" i="5"/>
  <c r="C48" i="13"/>
  <c r="J106" i="5"/>
  <c r="I48" i="13"/>
  <c r="K106" i="5"/>
  <c r="L106"/>
  <c r="B50"/>
  <c r="A86" i="13"/>
  <c r="C50" i="5"/>
  <c r="B86" i="13"/>
  <c r="D50" i="5"/>
  <c r="C86" i="13"/>
  <c r="J50" i="5"/>
  <c r="I86" i="13"/>
  <c r="K50" i="5"/>
  <c r="L50"/>
  <c r="B78"/>
  <c r="A24" i="13"/>
  <c r="C78" i="5"/>
  <c r="B24" i="13"/>
  <c r="D78" i="5"/>
  <c r="C24" i="13"/>
  <c r="J78" i="5"/>
  <c r="I24" i="13"/>
  <c r="K78" i="5"/>
  <c r="L78"/>
  <c r="A220"/>
  <c r="B220"/>
  <c r="C220"/>
  <c r="D220"/>
  <c r="E220"/>
  <c r="F220"/>
  <c r="G220"/>
  <c r="H220"/>
  <c r="I220"/>
  <c r="J220"/>
  <c r="K220"/>
  <c r="L220"/>
  <c r="B503"/>
  <c r="A15" i="6"/>
  <c r="C503" i="5"/>
  <c r="B15" i="6"/>
  <c r="D503" i="5"/>
  <c r="C15" i="6"/>
  <c r="B531" i="5"/>
  <c r="A45" i="6"/>
  <c r="C531" i="5"/>
  <c r="B45" i="6"/>
  <c r="D531" i="5"/>
  <c r="C45" i="6"/>
  <c r="E531" i="5"/>
  <c r="D45" i="6"/>
  <c r="F531" i="5"/>
  <c r="E45" i="6"/>
  <c r="H531" i="5"/>
  <c r="G45" i="6"/>
  <c r="L531" i="5"/>
  <c r="K45" i="6"/>
  <c r="K559" i="5"/>
  <c r="L559"/>
  <c r="K587"/>
  <c r="L587"/>
  <c r="K615"/>
  <c r="L615"/>
  <c r="K643"/>
  <c r="L643"/>
  <c r="K727"/>
  <c r="L727"/>
  <c r="K755"/>
  <c r="L755"/>
  <c r="K783"/>
  <c r="L783"/>
  <c r="K811"/>
  <c r="L811"/>
  <c r="K671"/>
  <c r="L671"/>
  <c r="K699"/>
  <c r="L699"/>
  <c r="B361"/>
  <c r="C361"/>
  <c r="D361"/>
  <c r="I361"/>
  <c r="J361"/>
  <c r="K361"/>
  <c r="L361"/>
  <c r="B389"/>
  <c r="C389"/>
  <c r="D389"/>
  <c r="I389"/>
  <c r="J389"/>
  <c r="K389"/>
  <c r="L389"/>
  <c r="B445"/>
  <c r="C445"/>
  <c r="D445"/>
  <c r="I445"/>
  <c r="J445"/>
  <c r="K445"/>
  <c r="L445"/>
  <c r="B417"/>
  <c r="C417"/>
  <c r="D417"/>
  <c r="I417"/>
  <c r="J417"/>
  <c r="K417"/>
  <c r="L417"/>
  <c r="B473"/>
  <c r="C473"/>
  <c r="D473"/>
  <c r="I473"/>
  <c r="J473"/>
  <c r="K473"/>
  <c r="L473"/>
  <c r="B191"/>
  <c r="A82" i="11"/>
  <c r="C191" i="5"/>
  <c r="B82" i="11"/>
  <c r="D191" i="5"/>
  <c r="C82" i="11"/>
  <c r="E191" i="5"/>
  <c r="D82" i="11"/>
  <c r="F191" i="5"/>
  <c r="E82" i="11"/>
  <c r="G191" i="5"/>
  <c r="F82" i="11"/>
  <c r="G82"/>
  <c r="I191" i="5"/>
  <c r="H82" i="11"/>
  <c r="J191" i="5"/>
  <c r="I82" i="11"/>
  <c r="K191" i="5"/>
  <c r="L191"/>
  <c r="B163"/>
  <c r="A28" i="11"/>
  <c r="C163" i="5"/>
  <c r="B28" i="11"/>
  <c r="D163" i="5"/>
  <c r="C28" i="11"/>
  <c r="E163" i="5"/>
  <c r="D28" i="11"/>
  <c r="F163" i="5"/>
  <c r="E28" i="11"/>
  <c r="G163" i="5"/>
  <c r="F28" i="11"/>
  <c r="G28"/>
  <c r="I163" i="5"/>
  <c r="H28" i="11"/>
  <c r="J163" i="5"/>
  <c r="I28" i="11"/>
  <c r="K163" i="5"/>
  <c r="L163"/>
  <c r="B135"/>
  <c r="A70" i="11"/>
  <c r="C135" i="5"/>
  <c r="B70" i="11"/>
  <c r="D135" i="5"/>
  <c r="C70" i="11"/>
  <c r="E135" i="5"/>
  <c r="D70" i="11"/>
  <c r="F135" i="5"/>
  <c r="E70" i="11"/>
  <c r="G135" i="5"/>
  <c r="F70" i="11"/>
  <c r="G70"/>
  <c r="I135" i="5"/>
  <c r="H70" i="11"/>
  <c r="J135" i="5"/>
  <c r="I70" i="11"/>
  <c r="K135" i="5"/>
  <c r="L135"/>
  <c r="B333"/>
  <c r="A23" i="12"/>
  <c r="C333" i="5"/>
  <c r="B23" i="12"/>
  <c r="D333" i="5"/>
  <c r="C23" i="12"/>
  <c r="J333" i="5"/>
  <c r="I23" i="12"/>
  <c r="K333" i="5"/>
  <c r="L333"/>
  <c r="B305"/>
  <c r="A73" i="12"/>
  <c r="C305" i="5"/>
  <c r="B73" i="12"/>
  <c r="D305" i="5"/>
  <c r="C73" i="12"/>
  <c r="J305" i="5"/>
  <c r="I73" i="12"/>
  <c r="K305" i="5"/>
  <c r="L305"/>
  <c r="B249"/>
  <c r="A108" i="12"/>
  <c r="C249" i="5"/>
  <c r="B108" i="12"/>
  <c r="D249" i="5"/>
  <c r="C108" i="12"/>
  <c r="J249" i="5"/>
  <c r="I108" i="12"/>
  <c r="K249" i="5"/>
  <c r="L249"/>
  <c r="B277"/>
  <c r="A49" i="12"/>
  <c r="C277" i="5"/>
  <c r="B49" i="12"/>
  <c r="D277" i="5"/>
  <c r="C49" i="12"/>
  <c r="J277" i="5"/>
  <c r="I49" i="12"/>
  <c r="K277" i="5"/>
  <c r="L277"/>
  <c r="B23"/>
  <c r="A77" i="13"/>
  <c r="C23" i="5"/>
  <c r="B77" i="13"/>
  <c r="D23" i="5"/>
  <c r="C77" i="13"/>
  <c r="J23" i="5"/>
  <c r="I77" i="13"/>
  <c r="K23" i="5"/>
  <c r="L23"/>
  <c r="B107"/>
  <c r="A112" i="13"/>
  <c r="C107" i="5"/>
  <c r="B112" i="13"/>
  <c r="D107" i="5"/>
  <c r="C112" i="13"/>
  <c r="J107" i="5"/>
  <c r="I112" i="13"/>
  <c r="K107" i="5"/>
  <c r="L107"/>
  <c r="B51"/>
  <c r="A98" i="13"/>
  <c r="C51" i="5"/>
  <c r="B98" i="13"/>
  <c r="D51" i="5"/>
  <c r="C98" i="13"/>
  <c r="J51" i="5"/>
  <c r="I98" i="13"/>
  <c r="K51" i="5"/>
  <c r="L51"/>
  <c r="B79"/>
  <c r="A71" i="13"/>
  <c r="C79" i="5"/>
  <c r="B71" i="13"/>
  <c r="D79" i="5"/>
  <c r="C71" i="13"/>
  <c r="J79" i="5"/>
  <c r="I71" i="13"/>
  <c r="K79" i="5"/>
  <c r="L79"/>
  <c r="A221"/>
  <c r="B221"/>
  <c r="C221"/>
  <c r="D221"/>
  <c r="E221"/>
  <c r="F221"/>
  <c r="G221"/>
  <c r="H221"/>
  <c r="I221"/>
  <c r="J221"/>
  <c r="K221"/>
  <c r="L221"/>
  <c r="B504"/>
  <c r="A23" i="6"/>
  <c r="C504" i="5"/>
  <c r="B23" i="6"/>
  <c r="D504" i="5"/>
  <c r="C23" i="6"/>
  <c r="B532" i="5"/>
  <c r="A55" i="6"/>
  <c r="C532" i="5"/>
  <c r="B55" i="6"/>
  <c r="D532" i="5"/>
  <c r="C55" i="6"/>
  <c r="E532" i="5"/>
  <c r="D55" i="6"/>
  <c r="F532" i="5"/>
  <c r="E55" i="6"/>
  <c r="H532" i="5"/>
  <c r="G55" i="6"/>
  <c r="L532" i="5"/>
  <c r="K55" i="6"/>
  <c r="K560" i="5"/>
  <c r="L560"/>
  <c r="K588"/>
  <c r="L588"/>
  <c r="K616"/>
  <c r="L616"/>
  <c r="K644"/>
  <c r="L644"/>
  <c r="K728"/>
  <c r="L728"/>
  <c r="K756"/>
  <c r="L756"/>
  <c r="K784"/>
  <c r="L784"/>
  <c r="K812"/>
  <c r="L812"/>
  <c r="K672"/>
  <c r="L672"/>
  <c r="K700"/>
  <c r="L700"/>
  <c r="B362"/>
  <c r="C362"/>
  <c r="D362"/>
  <c r="I362"/>
  <c r="J362"/>
  <c r="K362"/>
  <c r="L362"/>
  <c r="B390"/>
  <c r="C390"/>
  <c r="D390"/>
  <c r="I390"/>
  <c r="J390"/>
  <c r="K390"/>
  <c r="L390"/>
  <c r="B446"/>
  <c r="C446"/>
  <c r="D446"/>
  <c r="I446"/>
  <c r="J446"/>
  <c r="K446"/>
  <c r="L446"/>
  <c r="B418"/>
  <c r="C418"/>
  <c r="D418"/>
  <c r="I418"/>
  <c r="J418"/>
  <c r="K418"/>
  <c r="L418"/>
  <c r="B474"/>
  <c r="C474"/>
  <c r="D474"/>
  <c r="I474"/>
  <c r="J474"/>
  <c r="K474"/>
  <c r="L474"/>
  <c r="B192"/>
  <c r="A10" i="11"/>
  <c r="C192" i="5"/>
  <c r="B10" i="11"/>
  <c r="D192" i="5"/>
  <c r="C10" i="11"/>
  <c r="E192" i="5"/>
  <c r="D10" i="11"/>
  <c r="F192" i="5"/>
  <c r="E10" i="11"/>
  <c r="G192" i="5"/>
  <c r="F10" i="11"/>
  <c r="G10"/>
  <c r="I192" i="5"/>
  <c r="H10" i="11"/>
  <c r="J192" i="5"/>
  <c r="I10" i="11"/>
  <c r="K192" i="5"/>
  <c r="L192"/>
  <c r="B164"/>
  <c r="A52" i="11"/>
  <c r="C164" i="5"/>
  <c r="B52" i="11"/>
  <c r="D164" i="5"/>
  <c r="C52" i="11"/>
  <c r="E164" i="5"/>
  <c r="D52" i="11"/>
  <c r="F164" i="5"/>
  <c r="E52" i="11"/>
  <c r="G164" i="5"/>
  <c r="F52" i="11"/>
  <c r="G52"/>
  <c r="I164" i="5"/>
  <c r="H52" i="11"/>
  <c r="J164" i="5"/>
  <c r="I52" i="11"/>
  <c r="K164" i="5"/>
  <c r="L164"/>
  <c r="B136"/>
  <c r="A41" i="11"/>
  <c r="C136" i="5"/>
  <c r="B41" i="11"/>
  <c r="D136" i="5"/>
  <c r="C41" i="11"/>
  <c r="E136" i="5"/>
  <c r="D41" i="11"/>
  <c r="F136" i="5"/>
  <c r="E41" i="11"/>
  <c r="G136" i="5"/>
  <c r="F41" i="11"/>
  <c r="G41"/>
  <c r="I136" i="5"/>
  <c r="H41" i="11"/>
  <c r="J136" i="5"/>
  <c r="I41" i="11"/>
  <c r="K136" i="5"/>
  <c r="L136"/>
  <c r="B334"/>
  <c r="A12" i="12"/>
  <c r="C334" i="5"/>
  <c r="B12" i="12"/>
  <c r="D334" i="5"/>
  <c r="C12" i="12"/>
  <c r="J334" i="5"/>
  <c r="I12" i="12"/>
  <c r="K334" i="5"/>
  <c r="L334"/>
  <c r="B306"/>
  <c r="A16" i="12"/>
  <c r="C306" i="5"/>
  <c r="B16" i="12"/>
  <c r="D306" i="5"/>
  <c r="C16" i="12"/>
  <c r="J306" i="5"/>
  <c r="I16" i="12"/>
  <c r="K306" i="5"/>
  <c r="L306"/>
  <c r="B250"/>
  <c r="A109" i="12"/>
  <c r="C250" i="5"/>
  <c r="B109" i="12"/>
  <c r="D250" i="5"/>
  <c r="C109" i="12"/>
  <c r="J250" i="5"/>
  <c r="I109" i="12"/>
  <c r="K250" i="5"/>
  <c r="L250"/>
  <c r="B278"/>
  <c r="A111" i="12"/>
  <c r="C278" i="5"/>
  <c r="B111" i="12"/>
  <c r="D278" i="5"/>
  <c r="C111" i="12"/>
  <c r="J278" i="5"/>
  <c r="I111" i="12"/>
  <c r="K278" i="5"/>
  <c r="L278"/>
  <c r="B24"/>
  <c r="A60" i="13"/>
  <c r="C24" i="5"/>
  <c r="B60" i="13"/>
  <c r="D24" i="5"/>
  <c r="C60" i="13"/>
  <c r="J24" i="5"/>
  <c r="I60" i="13"/>
  <c r="K24" i="5"/>
  <c r="L24"/>
  <c r="B108"/>
  <c r="A19" i="13"/>
  <c r="C108" i="5"/>
  <c r="B19" i="13"/>
  <c r="D108" i="5"/>
  <c r="C19" i="13"/>
  <c r="J108" i="5"/>
  <c r="I19" i="13"/>
  <c r="K108" i="5"/>
  <c r="L108"/>
  <c r="B52"/>
  <c r="A62" i="13"/>
  <c r="C52" i="5"/>
  <c r="B62" i="13"/>
  <c r="D52" i="5"/>
  <c r="C62" i="13"/>
  <c r="J52" i="5"/>
  <c r="I62" i="13"/>
  <c r="K52" i="5"/>
  <c r="L52"/>
  <c r="B80"/>
  <c r="A8" i="13"/>
  <c r="C80" i="5"/>
  <c r="B8" i="13"/>
  <c r="D80" i="5"/>
  <c r="C8" i="13"/>
  <c r="J80" i="5"/>
  <c r="I8" i="13"/>
  <c r="K80" i="5"/>
  <c r="L80"/>
  <c r="A222"/>
  <c r="B222"/>
  <c r="C222"/>
  <c r="D222"/>
  <c r="E222"/>
  <c r="F222"/>
  <c r="G222"/>
  <c r="H222"/>
  <c r="I222"/>
  <c r="J222"/>
  <c r="K222"/>
  <c r="L222"/>
  <c r="B505"/>
  <c r="A10" i="6"/>
  <c r="C505" i="5"/>
  <c r="B10" i="6"/>
  <c r="D505" i="5"/>
  <c r="C10" i="6"/>
  <c r="B533" i="5"/>
  <c r="A46" i="6"/>
  <c r="C533" i="5"/>
  <c r="B46" i="6"/>
  <c r="D533" i="5"/>
  <c r="C46" i="6"/>
  <c r="E533" i="5"/>
  <c r="D46" i="6"/>
  <c r="F533" i="5"/>
  <c r="E46" i="6"/>
  <c r="H533" i="5"/>
  <c r="G46" i="6"/>
  <c r="L533" i="5"/>
  <c r="K46" i="6"/>
  <c r="K561" i="5"/>
  <c r="L561"/>
  <c r="K589"/>
  <c r="L589"/>
  <c r="K617"/>
  <c r="L617"/>
  <c r="K645"/>
  <c r="L645"/>
  <c r="K729"/>
  <c r="L729"/>
  <c r="K757"/>
  <c r="L757"/>
  <c r="K785"/>
  <c r="L785"/>
  <c r="K813"/>
  <c r="L813"/>
  <c r="K673"/>
  <c r="L673"/>
  <c r="K701"/>
  <c r="L701"/>
  <c r="B363"/>
  <c r="C363"/>
  <c r="D363"/>
  <c r="I363"/>
  <c r="J363"/>
  <c r="K363"/>
  <c r="L363"/>
  <c r="B391"/>
  <c r="C391"/>
  <c r="D391"/>
  <c r="I391"/>
  <c r="J391"/>
  <c r="K391"/>
  <c r="L391"/>
  <c r="B447"/>
  <c r="C447"/>
  <c r="D447"/>
  <c r="I447"/>
  <c r="J447"/>
  <c r="K447"/>
  <c r="L447"/>
  <c r="B419"/>
  <c r="C419"/>
  <c r="D419"/>
  <c r="I419"/>
  <c r="J419"/>
  <c r="K419"/>
  <c r="L419"/>
  <c r="B475"/>
  <c r="C475"/>
  <c r="D475"/>
  <c r="I475"/>
  <c r="J475"/>
  <c r="K475"/>
  <c r="L475"/>
  <c r="B193"/>
  <c r="A85" i="11"/>
  <c r="C193" i="5"/>
  <c r="B85" i="11"/>
  <c r="D193" i="5"/>
  <c r="C85" i="11"/>
  <c r="E193" i="5"/>
  <c r="D85" i="11"/>
  <c r="F193" i="5"/>
  <c r="E85" i="11"/>
  <c r="G193" i="5"/>
  <c r="F85" i="11"/>
  <c r="G85"/>
  <c r="I193" i="5"/>
  <c r="H85" i="11"/>
  <c r="J193" i="5"/>
  <c r="I85" i="11"/>
  <c r="K193" i="5"/>
  <c r="L193"/>
  <c r="B165"/>
  <c r="A53" i="11"/>
  <c r="C165" i="5"/>
  <c r="B53" i="11"/>
  <c r="D165" i="5"/>
  <c r="C53" i="11"/>
  <c r="E165" i="5"/>
  <c r="D53" i="11"/>
  <c r="F165" i="5"/>
  <c r="E53" i="11"/>
  <c r="G165" i="5"/>
  <c r="F53" i="11"/>
  <c r="G53"/>
  <c r="I165" i="5"/>
  <c r="H53" i="11"/>
  <c r="J165" i="5"/>
  <c r="I53" i="11"/>
  <c r="K165" i="5"/>
  <c r="L165"/>
  <c r="B137"/>
  <c r="A42" i="11"/>
  <c r="C137" i="5"/>
  <c r="B42" i="11"/>
  <c r="D137" i="5"/>
  <c r="C42" i="11"/>
  <c r="E137" i="5"/>
  <c r="D42" i="11"/>
  <c r="F137" i="5"/>
  <c r="E42" i="11"/>
  <c r="G137" i="5"/>
  <c r="F42" i="11"/>
  <c r="G42"/>
  <c r="I137" i="5"/>
  <c r="H42" i="11"/>
  <c r="J137" i="5"/>
  <c r="I42" i="11"/>
  <c r="K137" i="5"/>
  <c r="L137"/>
  <c r="B335"/>
  <c r="A104" i="12"/>
  <c r="C335" i="5"/>
  <c r="B104" i="12"/>
  <c r="D335" i="5"/>
  <c r="C104" i="12"/>
  <c r="J335" i="5"/>
  <c r="I104" i="12"/>
  <c r="K335" i="5"/>
  <c r="L335"/>
  <c r="B307"/>
  <c r="A74" i="12"/>
  <c r="C307" i="5"/>
  <c r="B74" i="12"/>
  <c r="D307" i="5"/>
  <c r="C74" i="12"/>
  <c r="J307" i="5"/>
  <c r="I74" i="12"/>
  <c r="K307" i="5"/>
  <c r="L307"/>
  <c r="B251"/>
  <c r="A110" i="12"/>
  <c r="C251" i="5"/>
  <c r="B110" i="12"/>
  <c r="D251" i="5"/>
  <c r="C110" i="12"/>
  <c r="J251" i="5"/>
  <c r="I110" i="12"/>
  <c r="K251" i="5"/>
  <c r="L251"/>
  <c r="B279"/>
  <c r="A90" i="12"/>
  <c r="C279" i="5"/>
  <c r="B90" i="12"/>
  <c r="D279" i="5"/>
  <c r="C90" i="12"/>
  <c r="J279" i="5"/>
  <c r="I90" i="12"/>
  <c r="K279" i="5"/>
  <c r="L279"/>
  <c r="B25"/>
  <c r="A3" i="13"/>
  <c r="C25" i="5"/>
  <c r="B3" i="13"/>
  <c r="D25" i="5"/>
  <c r="C3" i="13"/>
  <c r="J25" i="5"/>
  <c r="I3" i="13"/>
  <c r="K25" i="5"/>
  <c r="L25"/>
  <c r="B109"/>
  <c r="A83" i="13"/>
  <c r="C109" i="5"/>
  <c r="B83" i="13"/>
  <c r="D109" i="5"/>
  <c r="C83" i="13"/>
  <c r="J109" i="5"/>
  <c r="I83" i="13"/>
  <c r="K109" i="5"/>
  <c r="L109"/>
  <c r="B53"/>
  <c r="A64" i="13"/>
  <c r="C53" i="5"/>
  <c r="B64" i="13"/>
  <c r="D53" i="5"/>
  <c r="C64" i="13"/>
  <c r="J53" i="5"/>
  <c r="I64" i="13"/>
  <c r="K53" i="5"/>
  <c r="L53"/>
  <c r="B81"/>
  <c r="A39" i="13"/>
  <c r="C81" i="5"/>
  <c r="B39" i="13"/>
  <c r="D81" i="5"/>
  <c r="C39" i="13"/>
  <c r="J81" i="5"/>
  <c r="I39" i="13"/>
  <c r="K81" i="5"/>
  <c r="L81"/>
  <c r="A223"/>
  <c r="B223"/>
  <c r="C223"/>
  <c r="D223"/>
  <c r="E223"/>
  <c r="F223"/>
  <c r="G223"/>
  <c r="H223"/>
  <c r="I223"/>
  <c r="J223"/>
  <c r="K223"/>
  <c r="L223"/>
  <c r="B506"/>
  <c r="A4" i="6"/>
  <c r="C506" i="5"/>
  <c r="B4" i="6"/>
  <c r="D506" i="5"/>
  <c r="C4" i="6"/>
  <c r="B534" i="5"/>
  <c r="A12" i="6"/>
  <c r="C534" i="5"/>
  <c r="B12" i="6"/>
  <c r="D534" i="5"/>
  <c r="C12" i="6"/>
  <c r="K562" i="5"/>
  <c r="L562"/>
  <c r="K590"/>
  <c r="L590"/>
  <c r="K618"/>
  <c r="L618"/>
  <c r="K646"/>
  <c r="L646"/>
  <c r="K730"/>
  <c r="L730"/>
  <c r="K758"/>
  <c r="L758"/>
  <c r="K786"/>
  <c r="L786"/>
  <c r="K814"/>
  <c r="L814"/>
  <c r="K674"/>
  <c r="L674"/>
  <c r="K702"/>
  <c r="L702"/>
  <c r="B364"/>
  <c r="C364"/>
  <c r="D364"/>
  <c r="I364"/>
  <c r="J364"/>
  <c r="K364"/>
  <c r="L364"/>
  <c r="B392"/>
  <c r="C392"/>
  <c r="D392"/>
  <c r="I392"/>
  <c r="J392"/>
  <c r="K392"/>
  <c r="L392"/>
  <c r="B448"/>
  <c r="C448"/>
  <c r="D448"/>
  <c r="I448"/>
  <c r="J448"/>
  <c r="K448"/>
  <c r="L448"/>
  <c r="B420"/>
  <c r="C420"/>
  <c r="D420"/>
  <c r="I420"/>
  <c r="J420"/>
  <c r="K420"/>
  <c r="L420"/>
  <c r="B476"/>
  <c r="C476"/>
  <c r="D476"/>
  <c r="I476"/>
  <c r="J476"/>
  <c r="K476"/>
  <c r="L476"/>
  <c r="B194"/>
  <c r="A65" i="11"/>
  <c r="C194" i="5"/>
  <c r="B65" i="11"/>
  <c r="D194" i="5"/>
  <c r="C65" i="11"/>
  <c r="E194" i="5"/>
  <c r="D65" i="11"/>
  <c r="F194" i="5"/>
  <c r="E65" i="11"/>
  <c r="G194" i="5"/>
  <c r="F65" i="11"/>
  <c r="G65"/>
  <c r="I194" i="5"/>
  <c r="H65" i="11"/>
  <c r="J194" i="5"/>
  <c r="I65" i="11"/>
  <c r="K194" i="5"/>
  <c r="L194"/>
  <c r="B166"/>
  <c r="A9" i="11"/>
  <c r="C166" i="5"/>
  <c r="B9" i="11"/>
  <c r="D166" i="5"/>
  <c r="C9" i="11"/>
  <c r="E166" i="5"/>
  <c r="D9" i="11"/>
  <c r="F166" i="5"/>
  <c r="E9" i="11"/>
  <c r="G166" i="5"/>
  <c r="F9" i="11"/>
  <c r="G9"/>
  <c r="I166" i="5"/>
  <c r="H9" i="11"/>
  <c r="J166" i="5"/>
  <c r="I9" i="11"/>
  <c r="K166" i="5"/>
  <c r="L166"/>
  <c r="B138"/>
  <c r="A5" i="11"/>
  <c r="C138" i="5"/>
  <c r="B5" i="11"/>
  <c r="D138" i="5"/>
  <c r="C5" i="11"/>
  <c r="E138" i="5"/>
  <c r="D5" i="11"/>
  <c r="F138" i="5"/>
  <c r="E5" i="11"/>
  <c r="G138" i="5"/>
  <c r="F5" i="11"/>
  <c r="G5"/>
  <c r="I138" i="5"/>
  <c r="H5" i="11"/>
  <c r="J138" i="5"/>
  <c r="I5" i="11"/>
  <c r="K138" i="5"/>
  <c r="L138"/>
  <c r="B336"/>
  <c r="A37" i="12"/>
  <c r="C336" i="5"/>
  <c r="B37" i="12"/>
  <c r="D336" i="5"/>
  <c r="C37" i="12"/>
  <c r="J336" i="5"/>
  <c r="I37" i="12"/>
  <c r="K336" i="5"/>
  <c r="L336"/>
  <c r="B308"/>
  <c r="A85" i="12"/>
  <c r="C308" i="5"/>
  <c r="B85" i="12"/>
  <c r="D308" i="5"/>
  <c r="C85" i="12"/>
  <c r="J308" i="5"/>
  <c r="I85" i="12"/>
  <c r="K308" i="5"/>
  <c r="L308"/>
  <c r="B252"/>
  <c r="A38" i="12"/>
  <c r="C252" i="5"/>
  <c r="B38" i="12"/>
  <c r="D252" i="5"/>
  <c r="C38" i="12"/>
  <c r="J252" i="5"/>
  <c r="I38" i="12"/>
  <c r="K252" i="5"/>
  <c r="L252"/>
  <c r="B280"/>
  <c r="A18" i="12"/>
  <c r="C280" i="5"/>
  <c r="B18" i="12"/>
  <c r="D280" i="5"/>
  <c r="C18" i="12"/>
  <c r="J280" i="5"/>
  <c r="I18" i="12"/>
  <c r="K280" i="5"/>
  <c r="L280"/>
  <c r="B26"/>
  <c r="A52" i="13"/>
  <c r="C26" i="5"/>
  <c r="B52" i="13"/>
  <c r="D26" i="5"/>
  <c r="C52" i="13"/>
  <c r="J26" i="5"/>
  <c r="I52" i="13"/>
  <c r="K26" i="5"/>
  <c r="L26"/>
  <c r="B110"/>
  <c r="A97" i="13"/>
  <c r="C110" i="5"/>
  <c r="B97" i="13"/>
  <c r="D110" i="5"/>
  <c r="C97" i="13"/>
  <c r="J110" i="5"/>
  <c r="I97" i="13"/>
  <c r="K110" i="5"/>
  <c r="L110"/>
  <c r="B54"/>
  <c r="A6" i="13"/>
  <c r="C54" i="5"/>
  <c r="B6" i="13"/>
  <c r="D54" i="5"/>
  <c r="C6" i="13"/>
  <c r="J54" i="5"/>
  <c r="I6" i="13"/>
  <c r="K54" i="5"/>
  <c r="L54"/>
  <c r="B82"/>
  <c r="A11" i="13"/>
  <c r="C82" i="5"/>
  <c r="B11" i="13"/>
  <c r="D82" i="5"/>
  <c r="C11" i="13"/>
  <c r="J82" i="5"/>
  <c r="I11" i="13"/>
  <c r="K82" i="5"/>
  <c r="L82"/>
  <c r="A224"/>
  <c r="B224"/>
  <c r="C224"/>
  <c r="D224"/>
  <c r="E224"/>
  <c r="F224"/>
  <c r="G224"/>
  <c r="H224"/>
  <c r="I224"/>
  <c r="J224"/>
  <c r="K224"/>
  <c r="L224"/>
  <c r="B507"/>
  <c r="A9" i="6"/>
  <c r="C507" i="5"/>
  <c r="B9" i="6"/>
  <c r="D507" i="5"/>
  <c r="C9" i="6"/>
  <c r="B535" i="5"/>
  <c r="A47" i="6"/>
  <c r="C535" i="5"/>
  <c r="B47" i="6"/>
  <c r="D535" i="5"/>
  <c r="C47" i="6"/>
  <c r="E535" i="5"/>
  <c r="D47" i="6"/>
  <c r="F535" i="5"/>
  <c r="E47" i="6"/>
  <c r="H535" i="5"/>
  <c r="G47" i="6"/>
  <c r="L535" i="5"/>
  <c r="K47" i="6"/>
  <c r="K563" i="5"/>
  <c r="L563"/>
  <c r="K591"/>
  <c r="L591"/>
  <c r="K619"/>
  <c r="L619"/>
  <c r="K647"/>
  <c r="L647"/>
  <c r="K731"/>
  <c r="L731"/>
  <c r="K759"/>
  <c r="L759"/>
  <c r="K787"/>
  <c r="L787"/>
  <c r="K815"/>
  <c r="L815"/>
  <c r="K675"/>
  <c r="L675"/>
  <c r="K703"/>
  <c r="L703"/>
  <c r="B365"/>
  <c r="C365"/>
  <c r="D365"/>
  <c r="I365"/>
  <c r="J365"/>
  <c r="K365"/>
  <c r="L365"/>
  <c r="B393"/>
  <c r="C393"/>
  <c r="D393"/>
  <c r="I393"/>
  <c r="J393"/>
  <c r="K393"/>
  <c r="L393"/>
  <c r="B449"/>
  <c r="C449"/>
  <c r="D449"/>
  <c r="I449"/>
  <c r="J449"/>
  <c r="K449"/>
  <c r="L449"/>
  <c r="B421"/>
  <c r="C421"/>
  <c r="D421"/>
  <c r="I421"/>
  <c r="J421"/>
  <c r="K421"/>
  <c r="L421"/>
  <c r="B477"/>
  <c r="C477"/>
  <c r="D477"/>
  <c r="I477"/>
  <c r="J477"/>
  <c r="K477"/>
  <c r="L477"/>
  <c r="B195"/>
  <c r="A83" i="11"/>
  <c r="C195" i="5"/>
  <c r="B83" i="11"/>
  <c r="D195" i="5"/>
  <c r="C83" i="11"/>
  <c r="E195" i="5"/>
  <c r="D83" i="11"/>
  <c r="F195" i="5"/>
  <c r="E83" i="11"/>
  <c r="G195" i="5"/>
  <c r="F83" i="11"/>
  <c r="G83"/>
  <c r="I195" i="5"/>
  <c r="H83" i="11"/>
  <c r="J195" i="5"/>
  <c r="I83" i="11"/>
  <c r="K195" i="5"/>
  <c r="L195"/>
  <c r="B167"/>
  <c r="A54" i="11"/>
  <c r="C167" i="5"/>
  <c r="B54" i="11"/>
  <c r="D167" i="5"/>
  <c r="C54" i="11"/>
  <c r="E167" i="5"/>
  <c r="D54" i="11"/>
  <c r="F167" i="5"/>
  <c r="E54" i="11"/>
  <c r="G167" i="5"/>
  <c r="F54" i="11"/>
  <c r="G54"/>
  <c r="I167" i="5"/>
  <c r="H54" i="11"/>
  <c r="J167" i="5"/>
  <c r="I54" i="11"/>
  <c r="K167" i="5"/>
  <c r="L167"/>
  <c r="B139"/>
  <c r="A71" i="11"/>
  <c r="C139" i="5"/>
  <c r="B71" i="11"/>
  <c r="D139" i="5"/>
  <c r="C71" i="11"/>
  <c r="E139" i="5"/>
  <c r="D71" i="11"/>
  <c r="F139" i="5"/>
  <c r="E71" i="11"/>
  <c r="G139" i="5"/>
  <c r="F71" i="11"/>
  <c r="G71"/>
  <c r="I139" i="5"/>
  <c r="H71" i="11"/>
  <c r="J139" i="5"/>
  <c r="I71" i="11"/>
  <c r="K139" i="5"/>
  <c r="L139"/>
  <c r="B337"/>
  <c r="A97" i="12"/>
  <c r="C337" i="5"/>
  <c r="B97" i="12"/>
  <c r="D337" i="5"/>
  <c r="C97" i="12"/>
  <c r="J337" i="5"/>
  <c r="I97" i="12"/>
  <c r="K337" i="5"/>
  <c r="L337"/>
  <c r="B309"/>
  <c r="A95" i="12"/>
  <c r="C309" i="5"/>
  <c r="B95" i="12"/>
  <c r="D309" i="5"/>
  <c r="C95" i="12"/>
  <c r="J309" i="5"/>
  <c r="I95" i="12"/>
  <c r="K309" i="5"/>
  <c r="L309"/>
  <c r="B253"/>
  <c r="A103" i="12"/>
  <c r="C253" i="5"/>
  <c r="B103" i="12"/>
  <c r="D253" i="5"/>
  <c r="C103" i="12"/>
  <c r="J253" i="5"/>
  <c r="I103" i="12"/>
  <c r="K253" i="5"/>
  <c r="L253"/>
  <c r="B281"/>
  <c r="A14" i="12"/>
  <c r="C281" i="5"/>
  <c r="B14" i="12"/>
  <c r="D281" i="5"/>
  <c r="C14" i="12"/>
  <c r="J281" i="5"/>
  <c r="I14" i="12"/>
  <c r="K281" i="5"/>
  <c r="L281"/>
  <c r="B27"/>
  <c r="A46" i="13"/>
  <c r="C27" i="5"/>
  <c r="B46" i="13"/>
  <c r="D27" i="5"/>
  <c r="C46" i="13"/>
  <c r="J27" i="5"/>
  <c r="I46" i="13"/>
  <c r="K27" i="5"/>
  <c r="L27"/>
  <c r="B111"/>
  <c r="A103" i="13"/>
  <c r="C111" i="5"/>
  <c r="B103" i="13"/>
  <c r="D111" i="5"/>
  <c r="C103" i="13"/>
  <c r="J111" i="5"/>
  <c r="I103" i="13"/>
  <c r="K111" i="5"/>
  <c r="L111"/>
  <c r="B55"/>
  <c r="A94" i="13"/>
  <c r="C55" i="5"/>
  <c r="B94" i="13"/>
  <c r="D55" i="5"/>
  <c r="C94" i="13"/>
  <c r="J55" i="5"/>
  <c r="I94" i="13"/>
  <c r="K55" i="5"/>
  <c r="L55"/>
  <c r="B83"/>
  <c r="A45" i="13"/>
  <c r="C83" i="5"/>
  <c r="B45" i="13"/>
  <c r="D83" i="5"/>
  <c r="C45" i="13"/>
  <c r="J83" i="5"/>
  <c r="I45" i="13"/>
  <c r="K83" i="5"/>
  <c r="L83"/>
  <c r="A225"/>
  <c r="B225"/>
  <c r="C225"/>
  <c r="D225"/>
  <c r="E225"/>
  <c r="F225"/>
  <c r="G225"/>
  <c r="H225"/>
  <c r="I225"/>
  <c r="J225"/>
  <c r="K225"/>
  <c r="L225"/>
  <c r="B508"/>
  <c r="A25" i="6"/>
  <c r="C508" i="5"/>
  <c r="B25" i="6"/>
  <c r="D508" i="5"/>
  <c r="C25" i="6"/>
  <c r="B536" i="5"/>
  <c r="A35" i="6"/>
  <c r="C536" i="5"/>
  <c r="B35" i="6"/>
  <c r="D536" i="5"/>
  <c r="C35" i="6"/>
  <c r="E536" i="5"/>
  <c r="D35" i="6"/>
  <c r="F536" i="5"/>
  <c r="E35" i="6"/>
  <c r="H536" i="5"/>
  <c r="G35" i="6"/>
  <c r="L536" i="5"/>
  <c r="K35" i="6"/>
  <c r="K564" i="5"/>
  <c r="L564"/>
  <c r="K592"/>
  <c r="L592"/>
  <c r="K620"/>
  <c r="L620"/>
  <c r="K648"/>
  <c r="L648"/>
  <c r="K732"/>
  <c r="L732"/>
  <c r="K760"/>
  <c r="L760"/>
  <c r="K788"/>
  <c r="L788"/>
  <c r="K816"/>
  <c r="L816"/>
  <c r="K676"/>
  <c r="L676"/>
  <c r="K704"/>
  <c r="L704"/>
  <c r="B366"/>
  <c r="C366"/>
  <c r="D366"/>
  <c r="I366"/>
  <c r="J366"/>
  <c r="K366"/>
  <c r="L366"/>
  <c r="B394"/>
  <c r="C394"/>
  <c r="D394"/>
  <c r="I394"/>
  <c r="J394"/>
  <c r="K394"/>
  <c r="L394"/>
  <c r="B450"/>
  <c r="C450"/>
  <c r="D450"/>
  <c r="I450"/>
  <c r="J450"/>
  <c r="K450"/>
  <c r="L450"/>
  <c r="B422"/>
  <c r="C422"/>
  <c r="D422"/>
  <c r="I422"/>
  <c r="J422"/>
  <c r="K422"/>
  <c r="L422"/>
  <c r="B478"/>
  <c r="C478"/>
  <c r="D478"/>
  <c r="I478"/>
  <c r="J478"/>
  <c r="K478"/>
  <c r="L478"/>
  <c r="B196"/>
  <c r="A15" i="11"/>
  <c r="C196" i="5"/>
  <c r="B15" i="11"/>
  <c r="D196" i="5"/>
  <c r="C15" i="11"/>
  <c r="E196" i="5"/>
  <c r="D15" i="11"/>
  <c r="F196" i="5"/>
  <c r="E15" i="11"/>
  <c r="G196" i="5"/>
  <c r="F15" i="11"/>
  <c r="G15"/>
  <c r="I196" i="5"/>
  <c r="H15" i="11"/>
  <c r="J196" i="5"/>
  <c r="I15" i="11"/>
  <c r="K196" i="5"/>
  <c r="L196"/>
  <c r="B168"/>
  <c r="A29" i="11"/>
  <c r="C168" i="5"/>
  <c r="B29" i="11"/>
  <c r="D168" i="5"/>
  <c r="C29" i="11"/>
  <c r="E168" i="5"/>
  <c r="D29" i="11"/>
  <c r="F168" i="5"/>
  <c r="E29" i="11"/>
  <c r="G168" i="5"/>
  <c r="F29" i="11"/>
  <c r="G29"/>
  <c r="I168" i="5"/>
  <c r="H29" i="11"/>
  <c r="J168" i="5"/>
  <c r="I29" i="11"/>
  <c r="K168" i="5"/>
  <c r="L168"/>
  <c r="B140"/>
  <c r="A72" i="11"/>
  <c r="C140" i="5"/>
  <c r="B72" i="11"/>
  <c r="D140" i="5"/>
  <c r="C72" i="11"/>
  <c r="E140" i="5"/>
  <c r="D72" i="11"/>
  <c r="F140" i="5"/>
  <c r="E72" i="11"/>
  <c r="G140" i="5"/>
  <c r="F72" i="11"/>
  <c r="G72"/>
  <c r="I140" i="5"/>
  <c r="H72" i="11"/>
  <c r="J140" i="5"/>
  <c r="I72" i="11"/>
  <c r="K140" i="5"/>
  <c r="L140"/>
  <c r="B338"/>
  <c r="A32" i="12"/>
  <c r="C338" i="5"/>
  <c r="B32" i="12"/>
  <c r="D338" i="5"/>
  <c r="C32" i="12"/>
  <c r="J338" i="5"/>
  <c r="I32" i="12"/>
  <c r="K338" i="5"/>
  <c r="L338"/>
  <c r="B310"/>
  <c r="A31" i="12"/>
  <c r="C310" i="5"/>
  <c r="B31" i="12"/>
  <c r="D310" i="5"/>
  <c r="C31" i="12"/>
  <c r="J310" i="5"/>
  <c r="I31" i="12"/>
  <c r="K310" i="5"/>
  <c r="L310"/>
  <c r="B254"/>
  <c r="A50" i="12"/>
  <c r="C254" i="5"/>
  <c r="B50" i="12"/>
  <c r="D254" i="5"/>
  <c r="C50" i="12"/>
  <c r="J254" i="5"/>
  <c r="I50" i="12"/>
  <c r="K254" i="5"/>
  <c r="L254"/>
  <c r="B282"/>
  <c r="A91" i="12"/>
  <c r="C282" i="5"/>
  <c r="B91" i="12"/>
  <c r="D282" i="5"/>
  <c r="C91" i="12"/>
  <c r="J282" i="5"/>
  <c r="I91" i="12"/>
  <c r="K282" i="5"/>
  <c r="L282"/>
  <c r="B28"/>
  <c r="A91" i="13"/>
  <c r="C28" i="5"/>
  <c r="B91" i="13"/>
  <c r="D28" i="5"/>
  <c r="C91" i="13"/>
  <c r="J28" i="5"/>
  <c r="I91" i="13"/>
  <c r="K28" i="5"/>
  <c r="L28"/>
  <c r="B112"/>
  <c r="A40" i="13"/>
  <c r="C112" i="5"/>
  <c r="B40" i="13"/>
  <c r="D112" i="5"/>
  <c r="C40" i="13"/>
  <c r="J112" i="5"/>
  <c r="I40" i="13"/>
  <c r="K112" i="5"/>
  <c r="L112"/>
  <c r="B56"/>
  <c r="A88" i="13"/>
  <c r="C56" i="5"/>
  <c r="B88" i="13"/>
  <c r="D56" i="5"/>
  <c r="C88" i="13"/>
  <c r="J56" i="5"/>
  <c r="I88" i="13"/>
  <c r="K56" i="5"/>
  <c r="L56"/>
  <c r="B84"/>
  <c r="A59" i="13"/>
  <c r="C84" i="5"/>
  <c r="B59" i="13"/>
  <c r="D84" i="5"/>
  <c r="C59" i="13"/>
  <c r="J84" i="5"/>
  <c r="I59" i="13"/>
  <c r="K84" i="5"/>
  <c r="L84"/>
  <c r="A226"/>
  <c r="B226"/>
  <c r="C226"/>
  <c r="D226"/>
  <c r="E226"/>
  <c r="F226"/>
  <c r="G226"/>
  <c r="H226"/>
  <c r="I226"/>
  <c r="J226"/>
  <c r="K226"/>
  <c r="L226"/>
  <c r="B509"/>
  <c r="A49" i="6"/>
  <c r="C509" i="5"/>
  <c r="B49" i="6"/>
  <c r="D509" i="5"/>
  <c r="C49" i="6"/>
  <c r="E509" i="5"/>
  <c r="D49" i="6"/>
  <c r="F509" i="5"/>
  <c r="E49" i="6"/>
  <c r="H509" i="5"/>
  <c r="G49" i="6"/>
  <c r="L509" i="5"/>
  <c r="K49" i="6"/>
  <c r="B537" i="5"/>
  <c r="A50" i="6"/>
  <c r="C537" i="5"/>
  <c r="B50" i="6"/>
  <c r="D537" i="5"/>
  <c r="C50" i="6"/>
  <c r="E537" i="5"/>
  <c r="D50" i="6"/>
  <c r="F537" i="5"/>
  <c r="E50" i="6"/>
  <c r="H537" i="5"/>
  <c r="G50" i="6"/>
  <c r="L537" i="5"/>
  <c r="K50" i="6"/>
  <c r="K565" i="5"/>
  <c r="L565"/>
  <c r="K593"/>
  <c r="L593"/>
  <c r="K621"/>
  <c r="L621"/>
  <c r="K649"/>
  <c r="L649"/>
  <c r="K733"/>
  <c r="L733"/>
  <c r="K761"/>
  <c r="L761"/>
  <c r="K789"/>
  <c r="L789"/>
  <c r="K817"/>
  <c r="L817"/>
  <c r="K677"/>
  <c r="L677"/>
  <c r="K705"/>
  <c r="L705"/>
  <c r="B367"/>
  <c r="C367"/>
  <c r="D367"/>
  <c r="I367"/>
  <c r="J367"/>
  <c r="K367"/>
  <c r="L367"/>
  <c r="B395"/>
  <c r="C395"/>
  <c r="D395"/>
  <c r="I395"/>
  <c r="J395"/>
  <c r="K395"/>
  <c r="L395"/>
  <c r="B451"/>
  <c r="C451"/>
  <c r="D451"/>
  <c r="I451"/>
  <c r="J451"/>
  <c r="K451"/>
  <c r="L451"/>
  <c r="B423"/>
  <c r="C423"/>
  <c r="D423"/>
  <c r="I423"/>
  <c r="J423"/>
  <c r="K423"/>
  <c r="L423"/>
  <c r="B479"/>
  <c r="C479"/>
  <c r="D479"/>
  <c r="I479"/>
  <c r="J479"/>
  <c r="K479"/>
  <c r="L479"/>
  <c r="B197"/>
  <c r="A66" i="11"/>
  <c r="C197" i="5"/>
  <c r="B66" i="11"/>
  <c r="D197" i="5"/>
  <c r="C66" i="11"/>
  <c r="E197" i="5"/>
  <c r="D66" i="11"/>
  <c r="F197" i="5"/>
  <c r="E66" i="11"/>
  <c r="G197" i="5"/>
  <c r="F66" i="11"/>
  <c r="G66"/>
  <c r="I197" i="5"/>
  <c r="H66" i="11"/>
  <c r="J197" i="5"/>
  <c r="I66" i="11"/>
  <c r="K197" i="5"/>
  <c r="L197"/>
  <c r="B169"/>
  <c r="A30" i="11"/>
  <c r="C169" i="5"/>
  <c r="B30" i="11"/>
  <c r="D169" i="5"/>
  <c r="C30" i="11"/>
  <c r="E169" i="5"/>
  <c r="D30" i="11"/>
  <c r="F169" i="5"/>
  <c r="E30" i="11"/>
  <c r="G169" i="5"/>
  <c r="F30" i="11"/>
  <c r="G30"/>
  <c r="I169" i="5"/>
  <c r="H30" i="11"/>
  <c r="J169" i="5"/>
  <c r="I30" i="11"/>
  <c r="K169" i="5"/>
  <c r="L169"/>
  <c r="B141"/>
  <c r="A43" i="11"/>
  <c r="C141" i="5"/>
  <c r="B43" i="11"/>
  <c r="D141" i="5"/>
  <c r="C43" i="11"/>
  <c r="E141" i="5"/>
  <c r="D43" i="11"/>
  <c r="F141" i="5"/>
  <c r="E43" i="11"/>
  <c r="G141" i="5"/>
  <c r="F43" i="11"/>
  <c r="G43"/>
  <c r="I141" i="5"/>
  <c r="H43" i="11"/>
  <c r="J141" i="5"/>
  <c r="I43" i="11"/>
  <c r="K141" i="5"/>
  <c r="L141"/>
  <c r="B339"/>
  <c r="A98" i="12"/>
  <c r="C339" i="5"/>
  <c r="B98" i="12"/>
  <c r="D339" i="5"/>
  <c r="C98" i="12"/>
  <c r="J339" i="5"/>
  <c r="I98" i="12"/>
  <c r="K339" i="5"/>
  <c r="L339"/>
  <c r="B311"/>
  <c r="A96" i="12"/>
  <c r="C311" i="5"/>
  <c r="B96" i="12"/>
  <c r="D311" i="5"/>
  <c r="C96" i="12"/>
  <c r="J311" i="5"/>
  <c r="I96" i="12"/>
  <c r="K311" i="5"/>
  <c r="L311"/>
  <c r="B255"/>
  <c r="A59" i="12"/>
  <c r="C255" i="5"/>
  <c r="B59" i="12"/>
  <c r="D255" i="5"/>
  <c r="C59" i="12"/>
  <c r="J255" i="5"/>
  <c r="I59" i="12"/>
  <c r="K255" i="5"/>
  <c r="L255"/>
  <c r="B283"/>
  <c r="A92" i="12"/>
  <c r="C283" i="5"/>
  <c r="B92" i="12"/>
  <c r="D283" i="5"/>
  <c r="C92" i="12"/>
  <c r="J283" i="5"/>
  <c r="I92" i="12"/>
  <c r="K283" i="5"/>
  <c r="L283"/>
  <c r="B29"/>
  <c r="A5" i="13"/>
  <c r="C29" i="5"/>
  <c r="B5" i="13"/>
  <c r="D29" i="5"/>
  <c r="C5" i="13"/>
  <c r="J29" i="5"/>
  <c r="I5" i="13"/>
  <c r="K29" i="5"/>
  <c r="L29"/>
  <c r="B113"/>
  <c r="A87" i="13"/>
  <c r="C113" i="5"/>
  <c r="B87" i="13"/>
  <c r="D113" i="5"/>
  <c r="C87" i="13"/>
  <c r="J113" i="5"/>
  <c r="I87" i="13"/>
  <c r="K113" i="5"/>
  <c r="L113"/>
  <c r="B57"/>
  <c r="A84" i="13"/>
  <c r="C57" i="5"/>
  <c r="B84" i="13"/>
  <c r="D57" i="5"/>
  <c r="C84" i="13"/>
  <c r="J57" i="5"/>
  <c r="I84" i="13"/>
  <c r="K57" i="5"/>
  <c r="L57"/>
  <c r="B85"/>
  <c r="A85" i="13"/>
  <c r="C85" i="5"/>
  <c r="B85" i="13"/>
  <c r="D85" i="5"/>
  <c r="C85" i="13"/>
  <c r="J85" i="5"/>
  <c r="I85" i="13"/>
  <c r="K85" i="5"/>
  <c r="L85"/>
  <c r="A227"/>
  <c r="B227"/>
  <c r="C227"/>
  <c r="D227"/>
  <c r="E227"/>
  <c r="F227"/>
  <c r="G227"/>
  <c r="H227"/>
  <c r="I227"/>
  <c r="J227"/>
  <c r="K227"/>
  <c r="L227"/>
  <c r="B482"/>
  <c r="A5" i="6"/>
  <c r="C482" i="5"/>
  <c r="B5" i="6"/>
  <c r="D482" i="5"/>
  <c r="C5" i="6"/>
  <c r="D62"/>
  <c r="E62"/>
  <c r="F62"/>
  <c r="G62"/>
  <c r="H62"/>
  <c r="H63"/>
  <c r="H64"/>
  <c r="H116" i="12"/>
  <c r="H115"/>
  <c r="F116"/>
  <c r="F115"/>
  <c r="D116"/>
  <c r="D115"/>
  <c r="I62" i="6"/>
  <c r="I63"/>
  <c r="I64"/>
  <c r="K62"/>
  <c r="K63"/>
  <c r="K64"/>
  <c r="I116" i="13"/>
  <c r="I115"/>
  <c r="I116" i="12"/>
  <c r="I115"/>
  <c r="G116"/>
  <c r="G115"/>
  <c r="E116"/>
  <c r="E115"/>
  <c r="I88" i="11"/>
  <c r="I87"/>
  <c r="G88"/>
  <c r="G87"/>
  <c r="E88"/>
  <c r="E87"/>
  <c r="H88"/>
  <c r="H87"/>
  <c r="F88"/>
  <c r="F87"/>
  <c r="D88"/>
  <c r="D87"/>
  <c r="K485" i="5"/>
  <c r="J59" i="6"/>
  <c r="K501" i="5"/>
  <c r="J58" i="6"/>
  <c r="K509" i="5"/>
  <c r="J49" i="6"/>
  <c r="K510" i="5"/>
  <c r="J48" i="6"/>
  <c r="K511" i="5"/>
  <c r="J52" i="6"/>
  <c r="K516" i="5"/>
  <c r="J33" i="6"/>
  <c r="K517" i="5"/>
  <c r="J53" i="6"/>
  <c r="K518" i="5"/>
  <c r="J36" i="6"/>
  <c r="K519" i="5"/>
  <c r="J37" i="6"/>
  <c r="K520" i="5"/>
  <c r="J38" i="6"/>
  <c r="K521" i="5"/>
  <c r="J39" i="6"/>
  <c r="K522" i="5"/>
  <c r="J40" i="6"/>
  <c r="K523" i="5"/>
  <c r="J41" i="6"/>
  <c r="K524" i="5"/>
  <c r="J42" i="6"/>
  <c r="K525" i="5"/>
  <c r="J34" i="6"/>
  <c r="K526" i="5"/>
  <c r="J56" i="6"/>
  <c r="K527" i="5"/>
  <c r="J43" i="6"/>
  <c r="K528" i="5"/>
  <c r="J44" i="6"/>
  <c r="K529" i="5"/>
  <c r="J54" i="6"/>
  <c r="K531" i="5"/>
  <c r="J45" i="6"/>
  <c r="K532" i="5"/>
  <c r="J55" i="6"/>
  <c r="K533" i="5"/>
  <c r="J46" i="6"/>
  <c r="K535" i="5"/>
  <c r="J47" i="6"/>
  <c r="K536" i="5"/>
  <c r="J35" i="6"/>
  <c r="K537" i="5"/>
  <c r="J50" i="6"/>
  <c r="K483" i="5"/>
  <c r="J57" i="6"/>
  <c r="K490" i="5"/>
  <c r="J32" i="6"/>
  <c r="K496" i="5"/>
  <c r="J51" i="6"/>
  <c r="M36" i="2"/>
  <c r="M37"/>
  <c r="J5"/>
  <c r="J20"/>
  <c r="J27"/>
  <c r="J30"/>
  <c r="J31"/>
  <c r="J18"/>
  <c r="J13"/>
  <c r="J12"/>
  <c r="J7"/>
  <c r="J10"/>
  <c r="J24"/>
  <c r="J23"/>
  <c r="J21"/>
  <c r="J32"/>
  <c r="J29"/>
  <c r="J28"/>
  <c r="J26"/>
  <c r="J16"/>
  <c r="J11"/>
  <c r="J25"/>
  <c r="J14"/>
  <c r="J9"/>
  <c r="J8"/>
  <c r="J22"/>
  <c r="J19"/>
  <c r="J17"/>
  <c r="J15"/>
  <c r="J6"/>
  <c r="Y2" i="3"/>
  <c r="Y17"/>
  <c r="Y24"/>
  <c r="Y27"/>
  <c r="Y28"/>
  <c r="Y15"/>
  <c r="Y10"/>
  <c r="Y9"/>
  <c r="Y4"/>
  <c r="Y7"/>
  <c r="Y21"/>
  <c r="Y20"/>
  <c r="Y18"/>
  <c r="Y29"/>
  <c r="Y26"/>
  <c r="Y25"/>
  <c r="Y23"/>
  <c r="Y13"/>
  <c r="Y8"/>
  <c r="Y22"/>
  <c r="Y11"/>
  <c r="Y6"/>
  <c r="Y5"/>
  <c r="Y19"/>
  <c r="Y16"/>
  <c r="Y14"/>
  <c r="Y12"/>
  <c r="Y3"/>
  <c r="V2"/>
  <c r="V17"/>
  <c r="V24"/>
  <c r="V27"/>
  <c r="V28"/>
  <c r="V15"/>
  <c r="V10"/>
  <c r="V9"/>
  <c r="V4"/>
  <c r="V7"/>
  <c r="V21"/>
  <c r="V20"/>
  <c r="V18"/>
  <c r="V29"/>
  <c r="V26"/>
  <c r="V25"/>
  <c r="V23"/>
  <c r="V13"/>
  <c r="V8"/>
  <c r="V22"/>
  <c r="V11"/>
  <c r="V6"/>
  <c r="V5"/>
  <c r="V19"/>
  <c r="V16"/>
  <c r="V14"/>
  <c r="V12"/>
  <c r="V3"/>
  <c r="S2"/>
  <c r="S17"/>
  <c r="S24"/>
  <c r="S27"/>
  <c r="S28"/>
  <c r="S15"/>
  <c r="S10"/>
  <c r="S9"/>
  <c r="S4"/>
  <c r="S7"/>
  <c r="S21"/>
  <c r="S20"/>
  <c r="S18"/>
  <c r="S29"/>
  <c r="S26"/>
  <c r="S25"/>
  <c r="S23"/>
  <c r="S13"/>
  <c r="S8"/>
  <c r="S22"/>
  <c r="S11"/>
  <c r="S6"/>
  <c r="S5"/>
  <c r="S19"/>
  <c r="S16"/>
  <c r="S14"/>
  <c r="S12"/>
  <c r="S3"/>
  <c r="L24"/>
  <c r="L2"/>
  <c r="L17"/>
  <c r="L27"/>
  <c r="L28"/>
  <c r="L15"/>
  <c r="L10"/>
  <c r="L9"/>
  <c r="L4"/>
  <c r="L7"/>
  <c r="L21"/>
  <c r="L20"/>
  <c r="L18"/>
  <c r="L29"/>
  <c r="L26"/>
  <c r="L25"/>
  <c r="L23"/>
  <c r="L13"/>
  <c r="L8"/>
  <c r="L22"/>
  <c r="L11"/>
  <c r="L6"/>
  <c r="L5"/>
  <c r="L19"/>
  <c r="L16"/>
  <c r="L14"/>
  <c r="L12"/>
  <c r="L3"/>
  <c r="I2"/>
  <c r="I17"/>
  <c r="I24"/>
  <c r="I27"/>
  <c r="I28"/>
  <c r="I15"/>
  <c r="I10"/>
  <c r="I9"/>
  <c r="I4"/>
  <c r="I7"/>
  <c r="I21"/>
  <c r="I20"/>
  <c r="I18"/>
  <c r="I29"/>
  <c r="I26"/>
  <c r="I25"/>
  <c r="I23"/>
  <c r="I13"/>
  <c r="I8"/>
  <c r="I22"/>
  <c r="I11"/>
  <c r="I6"/>
  <c r="I5"/>
  <c r="I19"/>
  <c r="I16"/>
  <c r="I14"/>
  <c r="I12"/>
  <c r="I3"/>
  <c r="F2"/>
  <c r="F17"/>
  <c r="F24"/>
  <c r="F27"/>
  <c r="F28"/>
  <c r="F15"/>
  <c r="F10"/>
  <c r="F9"/>
  <c r="F4"/>
  <c r="F7"/>
  <c r="F21"/>
  <c r="F20"/>
  <c r="F18"/>
  <c r="F29"/>
  <c r="F26"/>
  <c r="F25"/>
  <c r="F23"/>
  <c r="F13"/>
  <c r="F8"/>
  <c r="F22"/>
  <c r="F11"/>
  <c r="F6"/>
  <c r="F5"/>
  <c r="F19"/>
  <c r="F16"/>
  <c r="F14"/>
  <c r="F12"/>
  <c r="F3"/>
  <c r="J63" i="6"/>
  <c r="J64"/>
  <c r="M63"/>
  <c r="M64"/>
  <c r="J62"/>
  <c r="L34" i="3"/>
  <c r="L35"/>
  <c r="O34"/>
  <c r="O35"/>
  <c r="C34"/>
  <c r="C35"/>
  <c r="F34"/>
  <c r="F35"/>
  <c r="I34"/>
  <c r="I35"/>
  <c r="S34"/>
  <c r="S35"/>
  <c r="V34"/>
  <c r="V35"/>
  <c r="Y34"/>
  <c r="Y35"/>
  <c r="D36" i="2"/>
  <c r="D37"/>
  <c r="P36"/>
  <c r="P37"/>
  <c r="J36"/>
  <c r="J37"/>
  <c r="O29"/>
  <c r="O25"/>
  <c r="O21"/>
  <c r="O17"/>
  <c r="O13"/>
  <c r="O9"/>
  <c r="O5"/>
  <c r="O30"/>
  <c r="O26"/>
  <c r="O22"/>
  <c r="O18"/>
  <c r="O14"/>
  <c r="O10"/>
  <c r="O6"/>
  <c r="O31"/>
  <c r="O27"/>
  <c r="O23"/>
  <c r="O19"/>
  <c r="O15"/>
  <c r="O11"/>
  <c r="O7"/>
  <c r="O32"/>
  <c r="O28"/>
  <c r="O24"/>
  <c r="O20"/>
  <c r="O16"/>
  <c r="O12"/>
  <c r="O8"/>
  <c r="T14" i="3"/>
  <c r="J3"/>
  <c r="F15" i="2"/>
  <c r="L19"/>
  <c r="M62" i="6"/>
  <c r="AB35" i="3"/>
  <c r="AB34"/>
  <c r="G36" i="2"/>
  <c r="G12" i="3"/>
  <c r="W19"/>
  <c r="Z14"/>
  <c r="I19" i="2"/>
  <c r="R17"/>
  <c r="M3" i="3"/>
  <c r="E14"/>
  <c r="AD14"/>
  <c r="H3"/>
  <c r="X3"/>
  <c r="AD2"/>
  <c r="AD17"/>
  <c r="AD27"/>
  <c r="AD28"/>
  <c r="AD15"/>
  <c r="AD9"/>
  <c r="AD7"/>
  <c r="AD26"/>
  <c r="AD23"/>
  <c r="AD13"/>
  <c r="AD8"/>
  <c r="AD5"/>
  <c r="AD12"/>
  <c r="AA24"/>
  <c r="AA10"/>
  <c r="AA21"/>
  <c r="AA26"/>
  <c r="AA8"/>
  <c r="AA5"/>
  <c r="AA12"/>
  <c r="X24"/>
  <c r="X10"/>
  <c r="X21"/>
  <c r="X26"/>
  <c r="X8"/>
  <c r="X5"/>
  <c r="X12"/>
  <c r="U24"/>
  <c r="U10"/>
  <c r="U21"/>
  <c r="U26"/>
  <c r="U8"/>
  <c r="U5"/>
  <c r="U12"/>
  <c r="Q5"/>
  <c r="Q12"/>
  <c r="N17"/>
  <c r="N10"/>
  <c r="N21"/>
  <c r="N26"/>
  <c r="N8"/>
  <c r="N5"/>
  <c r="N12"/>
  <c r="K24"/>
  <c r="K10"/>
  <c r="K21"/>
  <c r="K26"/>
  <c r="K8"/>
  <c r="K5"/>
  <c r="K12"/>
  <c r="H24"/>
  <c r="H10"/>
  <c r="H21"/>
  <c r="H26"/>
  <c r="H8"/>
  <c r="H5"/>
  <c r="H12"/>
  <c r="E24"/>
  <c r="E10"/>
  <c r="E21"/>
  <c r="E26"/>
  <c r="E8"/>
  <c r="E5"/>
  <c r="E12"/>
  <c r="Q24"/>
  <c r="Q10"/>
  <c r="Q4"/>
  <c r="Q21"/>
  <c r="Q20"/>
  <c r="Q18"/>
  <c r="Q29"/>
  <c r="Q25"/>
  <c r="Q22"/>
  <c r="AD19"/>
  <c r="AD3"/>
  <c r="AA27"/>
  <c r="AA9"/>
  <c r="AA20"/>
  <c r="AA25"/>
  <c r="AA22"/>
  <c r="AA19"/>
  <c r="X17"/>
  <c r="X15"/>
  <c r="X7"/>
  <c r="X29"/>
  <c r="X13"/>
  <c r="X6"/>
  <c r="X14"/>
  <c r="U27"/>
  <c r="U9"/>
  <c r="U20"/>
  <c r="U25"/>
  <c r="U22"/>
  <c r="U19"/>
  <c r="Q6"/>
  <c r="Q14"/>
  <c r="N2"/>
  <c r="N15"/>
  <c r="N7"/>
  <c r="N29"/>
  <c r="N13"/>
  <c r="N6"/>
  <c r="N14"/>
  <c r="K17"/>
  <c r="K15"/>
  <c r="K7"/>
  <c r="K29"/>
  <c r="K13"/>
  <c r="K6"/>
  <c r="K14"/>
  <c r="H17"/>
  <c r="H15"/>
  <c r="H7"/>
  <c r="H29"/>
  <c r="H13"/>
  <c r="H6"/>
  <c r="H14"/>
  <c r="Q11"/>
  <c r="E27"/>
  <c r="E9"/>
  <c r="E20"/>
  <c r="E25"/>
  <c r="E22"/>
  <c r="E19"/>
  <c r="E3"/>
  <c r="AA3"/>
  <c r="U3"/>
  <c r="Q2"/>
  <c r="Q17"/>
  <c r="Q27"/>
  <c r="Q28"/>
  <c r="Q15"/>
  <c r="Q9"/>
  <c r="Q7"/>
  <c r="Q26"/>
  <c r="Q23"/>
  <c r="Q13"/>
  <c r="AD11"/>
  <c r="AD16"/>
  <c r="AA2"/>
  <c r="AA28"/>
  <c r="AA4"/>
  <c r="AA18"/>
  <c r="AA23"/>
  <c r="AA11"/>
  <c r="AA16"/>
  <c r="X2"/>
  <c r="X28"/>
  <c r="X4"/>
  <c r="X18"/>
  <c r="X23"/>
  <c r="X11"/>
  <c r="X16"/>
  <c r="U2"/>
  <c r="U28"/>
  <c r="U4"/>
  <c r="U18"/>
  <c r="U23"/>
  <c r="U11"/>
  <c r="U16"/>
  <c r="Q8"/>
  <c r="Q16"/>
  <c r="N24"/>
  <c r="N28"/>
  <c r="N4"/>
  <c r="N18"/>
  <c r="N23"/>
  <c r="N11"/>
  <c r="N16"/>
  <c r="K2"/>
  <c r="K28"/>
  <c r="K4"/>
  <c r="K18"/>
  <c r="K23"/>
  <c r="K11"/>
  <c r="K16"/>
  <c r="H2"/>
  <c r="H28"/>
  <c r="H4"/>
  <c r="H18"/>
  <c r="H23"/>
  <c r="H11"/>
  <c r="H16"/>
  <c r="E2"/>
  <c r="E28"/>
  <c r="E4"/>
  <c r="E18"/>
  <c r="E23"/>
  <c r="E11"/>
  <c r="E16"/>
  <c r="AD24"/>
  <c r="AD10"/>
  <c r="AD4"/>
  <c r="AD21"/>
  <c r="AD20"/>
  <c r="AD18"/>
  <c r="AD29"/>
  <c r="AD25"/>
  <c r="AD22"/>
  <c r="AD6"/>
  <c r="AA17"/>
  <c r="AA15"/>
  <c r="AA7"/>
  <c r="AA29"/>
  <c r="AA13"/>
  <c r="AA6"/>
  <c r="AA14"/>
  <c r="X27"/>
  <c r="X9"/>
  <c r="X20"/>
  <c r="X25"/>
  <c r="X22"/>
  <c r="X19"/>
  <c r="U17"/>
  <c r="U15"/>
  <c r="U7"/>
  <c r="U29"/>
  <c r="U13"/>
  <c r="U6"/>
  <c r="U14"/>
  <c r="Q19"/>
  <c r="Q3"/>
  <c r="N27"/>
  <c r="N9"/>
  <c r="N20"/>
  <c r="N25"/>
  <c r="N22"/>
  <c r="N19"/>
  <c r="N3"/>
  <c r="K27"/>
  <c r="K9"/>
  <c r="K20"/>
  <c r="K25"/>
  <c r="K22"/>
  <c r="K19"/>
  <c r="K3"/>
  <c r="H27"/>
  <c r="H9"/>
  <c r="H20"/>
  <c r="H25"/>
  <c r="H22"/>
  <c r="H19"/>
  <c r="E17"/>
  <c r="E15"/>
  <c r="E7"/>
  <c r="E29"/>
  <c r="E13"/>
  <c r="E6"/>
  <c r="G3"/>
  <c r="Z10"/>
  <c r="Z26"/>
  <c r="Z5"/>
  <c r="Z24"/>
  <c r="Z21"/>
  <c r="Z8"/>
  <c r="Z12"/>
  <c r="W3"/>
  <c r="W24"/>
  <c r="W10"/>
  <c r="W21"/>
  <c r="W26"/>
  <c r="W8"/>
  <c r="W5"/>
  <c r="W12"/>
  <c r="T24"/>
  <c r="T10"/>
  <c r="T21"/>
  <c r="T26"/>
  <c r="T8"/>
  <c r="T5"/>
  <c r="T12"/>
  <c r="M17"/>
  <c r="M10"/>
  <c r="M21"/>
  <c r="M26"/>
  <c r="M8"/>
  <c r="M5"/>
  <c r="M12"/>
  <c r="J24"/>
  <c r="J10"/>
  <c r="J21"/>
  <c r="J26"/>
  <c r="J8"/>
  <c r="J5"/>
  <c r="J12"/>
  <c r="G24"/>
  <c r="G10"/>
  <c r="G21"/>
  <c r="G26"/>
  <c r="G8"/>
  <c r="G5"/>
  <c r="Z27"/>
  <c r="Z9"/>
  <c r="Z20"/>
  <c r="Z25"/>
  <c r="Z22"/>
  <c r="Z19"/>
  <c r="W17"/>
  <c r="W15"/>
  <c r="W7"/>
  <c r="W29"/>
  <c r="W13"/>
  <c r="W6"/>
  <c r="W14"/>
  <c r="T27"/>
  <c r="T9"/>
  <c r="T20"/>
  <c r="T25"/>
  <c r="T22"/>
  <c r="T19"/>
  <c r="M2"/>
  <c r="M15"/>
  <c r="M7"/>
  <c r="M29"/>
  <c r="M13"/>
  <c r="M6"/>
  <c r="M14"/>
  <c r="J17"/>
  <c r="J15"/>
  <c r="J7"/>
  <c r="J29"/>
  <c r="J13"/>
  <c r="J6"/>
  <c r="J14"/>
  <c r="G17"/>
  <c r="G15"/>
  <c r="G7"/>
  <c r="G29"/>
  <c r="G13"/>
  <c r="G6"/>
  <c r="G14"/>
  <c r="Z3"/>
  <c r="T3"/>
  <c r="Z2"/>
  <c r="Z28"/>
  <c r="Z4"/>
  <c r="Z18"/>
  <c r="Z23"/>
  <c r="Z11"/>
  <c r="Z16"/>
  <c r="W2"/>
  <c r="W28"/>
  <c r="W4"/>
  <c r="W18"/>
  <c r="W23"/>
  <c r="W11"/>
  <c r="W16"/>
  <c r="T2"/>
  <c r="T28"/>
  <c r="T4"/>
  <c r="T18"/>
  <c r="T23"/>
  <c r="T11"/>
  <c r="T16"/>
  <c r="M24"/>
  <c r="M28"/>
  <c r="M4"/>
  <c r="M18"/>
  <c r="M23"/>
  <c r="M11"/>
  <c r="M16"/>
  <c r="J2"/>
  <c r="J28"/>
  <c r="J4"/>
  <c r="J18"/>
  <c r="J23"/>
  <c r="J11"/>
  <c r="J16"/>
  <c r="G2"/>
  <c r="G28"/>
  <c r="G4"/>
  <c r="G18"/>
  <c r="G23"/>
  <c r="G11"/>
  <c r="G16"/>
  <c r="Z17"/>
  <c r="Z15"/>
  <c r="Z7"/>
  <c r="Z29"/>
  <c r="Z13"/>
  <c r="Z6"/>
  <c r="W27"/>
  <c r="W9"/>
  <c r="W20"/>
  <c r="W25"/>
  <c r="W22"/>
  <c r="T17"/>
  <c r="T15"/>
  <c r="T7"/>
  <c r="T29"/>
  <c r="T13"/>
  <c r="T6"/>
  <c r="M27"/>
  <c r="M9"/>
  <c r="M20"/>
  <c r="M25"/>
  <c r="M22"/>
  <c r="M19"/>
  <c r="J27"/>
  <c r="J9"/>
  <c r="J20"/>
  <c r="J25"/>
  <c r="J22"/>
  <c r="J19"/>
  <c r="G27"/>
  <c r="G9"/>
  <c r="G20"/>
  <c r="G25"/>
  <c r="G22"/>
  <c r="G19"/>
  <c r="K13" i="2"/>
  <c r="K9"/>
  <c r="K28"/>
  <c r="K24"/>
  <c r="K6"/>
  <c r="K11"/>
  <c r="K7"/>
  <c r="K31"/>
  <c r="K8"/>
  <c r="K14"/>
  <c r="K29"/>
  <c r="K30"/>
  <c r="K10"/>
  <c r="K17"/>
  <c r="K25"/>
  <c r="K20"/>
  <c r="R5"/>
  <c r="R31"/>
  <c r="R7"/>
  <c r="R21"/>
  <c r="R26"/>
  <c r="R25"/>
  <c r="R19"/>
  <c r="L20"/>
  <c r="L18"/>
  <c r="L10"/>
  <c r="L32"/>
  <c r="L16"/>
  <c r="L9"/>
  <c r="L17"/>
  <c r="F20"/>
  <c r="F30"/>
  <c r="F18"/>
  <c r="F12"/>
  <c r="F10"/>
  <c r="F23"/>
  <c r="F32"/>
  <c r="F28"/>
  <c r="F16"/>
  <c r="F25"/>
  <c r="F9"/>
  <c r="F22"/>
  <c r="F17"/>
  <c r="F6"/>
  <c r="R30"/>
  <c r="R12"/>
  <c r="R23"/>
  <c r="R28"/>
  <c r="R9"/>
  <c r="R22"/>
  <c r="R6"/>
  <c r="L27"/>
  <c r="L13"/>
  <c r="L24"/>
  <c r="L29"/>
  <c r="L11"/>
  <c r="L8"/>
  <c r="L15"/>
  <c r="I15"/>
  <c r="K22"/>
  <c r="K26"/>
  <c r="K16"/>
  <c r="K18"/>
  <c r="K19"/>
  <c r="K27"/>
  <c r="K21"/>
  <c r="K32"/>
  <c r="K12"/>
  <c r="K15"/>
  <c r="K5"/>
  <c r="K23"/>
  <c r="R27"/>
  <c r="R13"/>
  <c r="R24"/>
  <c r="R29"/>
  <c r="R11"/>
  <c r="R8"/>
  <c r="R15"/>
  <c r="L30"/>
  <c r="L12"/>
  <c r="L23"/>
  <c r="L28"/>
  <c r="L25"/>
  <c r="L22"/>
  <c r="L6"/>
  <c r="F5"/>
  <c r="F27"/>
  <c r="F31"/>
  <c r="F13"/>
  <c r="F7"/>
  <c r="F24"/>
  <c r="F21"/>
  <c r="F29"/>
  <c r="F26"/>
  <c r="F11"/>
  <c r="F14"/>
  <c r="F8"/>
  <c r="F19"/>
  <c r="R20"/>
  <c r="R18"/>
  <c r="R10"/>
  <c r="R32"/>
  <c r="R16"/>
  <c r="R14"/>
  <c r="L5"/>
  <c r="L31"/>
  <c r="L7"/>
  <c r="L21"/>
  <c r="L26"/>
  <c r="L14"/>
  <c r="I14"/>
  <c r="I12"/>
  <c r="I9"/>
  <c r="I31"/>
  <c r="I22"/>
  <c r="I24"/>
  <c r="I18"/>
  <c r="I21"/>
  <c r="I28"/>
  <c r="I11"/>
  <c r="I27"/>
  <c r="I32"/>
  <c r="I26"/>
  <c r="I7"/>
  <c r="I5"/>
  <c r="I6"/>
  <c r="I25"/>
  <c r="I23"/>
  <c r="I30"/>
  <c r="I8"/>
  <c r="I29"/>
  <c r="I13"/>
  <c r="I17"/>
  <c r="I16"/>
  <c r="I10"/>
  <c r="I20"/>
  <c r="AF34" i="3"/>
  <c r="AF35"/>
  <c r="D37" i="4"/>
  <c r="E38"/>
  <c r="D38"/>
  <c r="AG24" i="3"/>
  <c r="B24"/>
  <c r="AG13"/>
  <c r="B13"/>
  <c r="AG9"/>
  <c r="B9"/>
  <c r="AG18"/>
  <c r="B18"/>
  <c r="AG20"/>
  <c r="B20"/>
  <c r="AG21"/>
  <c r="B21"/>
  <c r="AG7"/>
  <c r="B7"/>
  <c r="AG17"/>
  <c r="B17"/>
  <c r="AG26"/>
  <c r="B26"/>
  <c r="AG28"/>
  <c r="B28"/>
  <c r="AG27"/>
  <c r="B27"/>
  <c r="AG3"/>
  <c r="B3"/>
  <c r="AG29"/>
  <c r="B29"/>
  <c r="AG23"/>
  <c r="B23"/>
  <c r="AG5"/>
  <c r="B5"/>
  <c r="AG11"/>
  <c r="B11"/>
  <c r="AG6"/>
  <c r="B6"/>
  <c r="AG15"/>
  <c r="B15"/>
  <c r="AG16"/>
  <c r="B16"/>
  <c r="AG2"/>
  <c r="B2"/>
  <c r="AG25"/>
  <c r="B25"/>
  <c r="AG4"/>
  <c r="B4"/>
  <c r="AG10"/>
  <c r="B10"/>
  <c r="AG12"/>
  <c r="B12"/>
  <c r="AG14"/>
  <c r="B14"/>
  <c r="AG19"/>
  <c r="B19"/>
  <c r="AG22"/>
  <c r="B22"/>
  <c r="AG8"/>
  <c r="B8"/>
  <c r="E37" i="4"/>
  <c r="C37"/>
  <c r="C38"/>
  <c r="B5" i="2"/>
  <c r="B22"/>
  <c r="B29"/>
  <c r="B27"/>
  <c r="B23"/>
  <c r="B20"/>
  <c r="B6"/>
  <c r="B7"/>
  <c r="B32"/>
  <c r="B31"/>
  <c r="B21"/>
  <c r="B26"/>
  <c r="B16"/>
  <c r="B28"/>
  <c r="B24"/>
  <c r="B11"/>
  <c r="B8"/>
  <c r="B13"/>
  <c r="B14"/>
  <c r="B10"/>
  <c r="B25"/>
  <c r="B9"/>
  <c r="B12"/>
  <c r="B19"/>
  <c r="B30"/>
  <c r="B15"/>
  <c r="B17"/>
  <c r="B18"/>
  <c r="B37" i="4"/>
  <c r="B38"/>
</calcChain>
</file>

<file path=xl/sharedStrings.xml><?xml version="1.0" encoding="utf-8"?>
<sst xmlns="http://schemas.openxmlformats.org/spreadsheetml/2006/main" count="6983" uniqueCount="1704">
  <si>
    <t># NEW!!! -&gt; Double click on a team or player to bring up the All new Player/Team editing GUI.</t>
  </si>
  <si>
    <t># NEW!!! -&gt; Select (Show Colors) menu Item (under view Menu) to enable listing of team colors.</t>
  </si>
  <si>
    <t># NEW!!! -&gt; Double Click on a 'COLORS' line to edit team COLORS.</t>
  </si>
  <si>
    <t># Key</t>
  </si>
  <si>
    <t># TEAM:</t>
  </si>
  <si>
    <t>#  name</t>
  </si>
  <si>
    <t xml:space="preserve"> SimData  0x&lt;offense&gt;&lt;defense&gt;&lt;offense preference&gt;</t>
  </si>
  <si>
    <t xml:space="preserve">#  Offensive pref values 0-3. </t>
  </si>
  <si>
    <t>#     0 = Little more rushing</t>
  </si>
  <si>
    <t xml:space="preserve"> 1 = Heavy Rushing</t>
  </si>
  <si>
    <t>#     2 = little more passing</t>
  </si>
  <si>
    <t xml:space="preserve"> 3 = Heavy Passing.</t>
  </si>
  <si>
    <t># credit to Jstout for figuring out 'offense preference'</t>
  </si>
  <si>
    <t># -- Quarterbacks:</t>
  </si>
  <si>
    <t># Position</t>
  </si>
  <si>
    <t xml:space="preserve"> First name Last name</t>
  </si>
  <si>
    <t xml:space="preserve"> FaceID</t>
  </si>
  <si>
    <t xml:space="preserve"> Jersey number</t>
  </si>
  <si>
    <t xml:space="preserve"> RS</t>
  </si>
  <si>
    <t xml:space="preserve"> RP</t>
  </si>
  <si>
    <t xml:space="preserve"> MS</t>
  </si>
  <si>
    <t xml:space="preserve"> HP</t>
  </si>
  <si>
    <t xml:space="preserve"> PS</t>
  </si>
  <si>
    <t xml:space="preserve"> PC</t>
  </si>
  <si>
    <t xml:space="preserve"> PA</t>
  </si>
  <si>
    <t xml:space="preserve"> APB</t>
  </si>
  <si>
    <t xml:space="preserve"> [Sim rush</t>
  </si>
  <si>
    <t xml:space="preserve"> Sim pass</t>
  </si>
  <si>
    <t xml:space="preserve"> Sim Pocket].</t>
  </si>
  <si>
    <t># -- Offensive Skill players (non-QB):</t>
  </si>
  <si>
    <t xml:space="preserve"> BC</t>
  </si>
  <si>
    <t xml:space="preserve"> REC</t>
  </si>
  <si>
    <t xml:space="preserve"> Sim catch</t>
  </si>
  <si>
    <t xml:space="preserve"> Sim punt Ret</t>
  </si>
  <si>
    <t xml:space="preserve"> Sim kick ret].</t>
  </si>
  <si>
    <t># -- Offensive Linemen:</t>
  </si>
  <si>
    <t># -- Defensive Players:</t>
  </si>
  <si>
    <t xml:space="preserve"> PI</t>
  </si>
  <si>
    <t xml:space="preserve"> QU</t>
  </si>
  <si>
    <t xml:space="preserve"> [Sim pass rush</t>
  </si>
  <si>
    <t xml:space="preserve"> Sim coverage].</t>
  </si>
  <si>
    <t># -- Punters and Kickers:</t>
  </si>
  <si>
    <t xml:space="preserve"> KA</t>
  </si>
  <si>
    <t xml:space="preserve"> AKB</t>
  </si>
  <si>
    <t>[ Sim kicking ability].</t>
  </si>
  <si>
    <t xml:space="preserve"> OFFENSIVE_FORMATION = 2RB_2WR_1TE</t>
  </si>
  <si>
    <t>QB1</t>
  </si>
  <si>
    <t xml:space="preserve"> Face=0x49</t>
  </si>
  <si>
    <t xml:space="preserve"> #5</t>
  </si>
  <si>
    <t>[2</t>
  </si>
  <si>
    <t xml:space="preserve"> 3 ]</t>
  </si>
  <si>
    <t>QB2</t>
  </si>
  <si>
    <t xml:space="preserve"> Face=0x5</t>
  </si>
  <si>
    <t xml:space="preserve"> #7</t>
  </si>
  <si>
    <t>RB1</t>
  </si>
  <si>
    <t xml:space="preserve"> Face=0xbe</t>
  </si>
  <si>
    <t xml:space="preserve"> #23</t>
  </si>
  <si>
    <t>[8</t>
  </si>
  <si>
    <t xml:space="preserve"> 7 ]</t>
  </si>
  <si>
    <t>RB2</t>
  </si>
  <si>
    <t xml:space="preserve"> Face=0xc0</t>
  </si>
  <si>
    <t xml:space="preserve"> #22</t>
  </si>
  <si>
    <t>[6</t>
  </si>
  <si>
    <t xml:space="preserve"> 4 ]</t>
  </si>
  <si>
    <t>RB3</t>
  </si>
  <si>
    <t xml:space="preserve"> #13</t>
  </si>
  <si>
    <t>[5</t>
  </si>
  <si>
    <t xml:space="preserve"> 1 ]</t>
  </si>
  <si>
    <t>RB4</t>
  </si>
  <si>
    <t xml:space="preserve"> Face=0x88</t>
  </si>
  <si>
    <t xml:space="preserve"> #25</t>
  </si>
  <si>
    <t>WR1</t>
  </si>
  <si>
    <t xml:space="preserve"> Face=0xaa</t>
  </si>
  <si>
    <t xml:space="preserve"> #83</t>
  </si>
  <si>
    <t>[7</t>
  </si>
  <si>
    <t xml:space="preserve"> 9 ]</t>
  </si>
  <si>
    <t>WR2</t>
  </si>
  <si>
    <t xml:space="preserve"> Face=0xd0</t>
  </si>
  <si>
    <t xml:space="preserve"> #82</t>
  </si>
  <si>
    <t>WR3</t>
  </si>
  <si>
    <t xml:space="preserve"> Face=0xcb</t>
  </si>
  <si>
    <t xml:space="preserve"> #11</t>
  </si>
  <si>
    <t xml:space="preserve"> 2 ]</t>
  </si>
  <si>
    <t>WR4</t>
  </si>
  <si>
    <t xml:space="preserve"> Face=0xb1</t>
  </si>
  <si>
    <t xml:space="preserve"> #81</t>
  </si>
  <si>
    <t>TE1</t>
  </si>
  <si>
    <t xml:space="preserve"> Face=0xb0</t>
  </si>
  <si>
    <t xml:space="preserve"> #84</t>
  </si>
  <si>
    <t>TE2</t>
  </si>
  <si>
    <t xml:space="preserve"> Face=0x30</t>
  </si>
  <si>
    <t xml:space="preserve"> #80</t>
  </si>
  <si>
    <t>C</t>
  </si>
  <si>
    <t xml:space="preserve"> Face=0xbd</t>
  </si>
  <si>
    <t xml:space="preserve"> #67</t>
  </si>
  <si>
    <t>LG</t>
  </si>
  <si>
    <t xml:space="preserve"> #66</t>
  </si>
  <si>
    <t>RG</t>
  </si>
  <si>
    <t xml:space="preserve"> Face=0x4f</t>
  </si>
  <si>
    <t xml:space="preserve"> #60</t>
  </si>
  <si>
    <t>LT</t>
  </si>
  <si>
    <t xml:space="preserve"> #71</t>
  </si>
  <si>
    <t>RT</t>
  </si>
  <si>
    <t xml:space="preserve"> Face=0x8d</t>
  </si>
  <si>
    <t xml:space="preserve"> #68</t>
  </si>
  <si>
    <t>RE</t>
  </si>
  <si>
    <t xml:space="preserve"> Face=0x12</t>
  </si>
  <si>
    <t xml:space="preserve"> #92</t>
  </si>
  <si>
    <t xml:space="preserve"> 0 ]</t>
  </si>
  <si>
    <t>NT</t>
  </si>
  <si>
    <t xml:space="preserve"> #99</t>
  </si>
  <si>
    <t>LE</t>
  </si>
  <si>
    <t xml:space="preserve"> Face=0x3a</t>
  </si>
  <si>
    <t xml:space="preserve"> #90</t>
  </si>
  <si>
    <t>ROLB</t>
  </si>
  <si>
    <t xml:space="preserve"> #59</t>
  </si>
  <si>
    <t>RILB</t>
  </si>
  <si>
    <t xml:space="preserve"> Face=0x1a</t>
  </si>
  <si>
    <t xml:space="preserve"> #51</t>
  </si>
  <si>
    <t>LILB</t>
  </si>
  <si>
    <t xml:space="preserve"> Face=0x9a</t>
  </si>
  <si>
    <t xml:space="preserve"> #56</t>
  </si>
  <si>
    <t>LOLB</t>
  </si>
  <si>
    <t xml:space="preserve"> Face=0xd3</t>
  </si>
  <si>
    <t xml:space="preserve"> #91</t>
  </si>
  <si>
    <t xml:space="preserve"> 21 ]</t>
  </si>
  <si>
    <t>RCB</t>
  </si>
  <si>
    <t xml:space="preserve"> #24</t>
  </si>
  <si>
    <t>[4</t>
  </si>
  <si>
    <t>LCB</t>
  </si>
  <si>
    <t xml:space="preserve"> Face=0x99</t>
  </si>
  <si>
    <t xml:space="preserve"> #33</t>
  </si>
  <si>
    <t>FS</t>
  </si>
  <si>
    <t xml:space="preserve"> Face=0xcd</t>
  </si>
  <si>
    <t xml:space="preserve"> #30</t>
  </si>
  <si>
    <t>SS</t>
  </si>
  <si>
    <t xml:space="preserve"> #20</t>
  </si>
  <si>
    <t>K</t>
  </si>
  <si>
    <t xml:space="preserve"> Face=0x1e</t>
  </si>
  <si>
    <t xml:space="preserve"> #9</t>
  </si>
  <si>
    <t>[7 ]</t>
  </si>
  <si>
    <t>P</t>
  </si>
  <si>
    <t xml:space="preserve"> Face=0x37</t>
  </si>
  <si>
    <t xml:space="preserve"> #8</t>
  </si>
  <si>
    <t>[9 ]</t>
  </si>
  <si>
    <t>KR</t>
  </si>
  <si>
    <t xml:space="preserve"> RB4</t>
  </si>
  <si>
    <t>PR</t>
  </si>
  <si>
    <t xml:space="preserve"> Face=0x18</t>
  </si>
  <si>
    <t xml:space="preserve"> #10</t>
  </si>
  <si>
    <t>[1</t>
  </si>
  <si>
    <t xml:space="preserve"> Face=0x29</t>
  </si>
  <si>
    <t xml:space="preserve"> Face=0x8b</t>
  </si>
  <si>
    <t xml:space="preserve"> #34</t>
  </si>
  <si>
    <t xml:space="preserve"> Face=0xc3</t>
  </si>
  <si>
    <t xml:space="preserve"> #36</t>
  </si>
  <si>
    <t xml:space="preserve"> #38</t>
  </si>
  <si>
    <t xml:space="preserve"> Face=0x25</t>
  </si>
  <si>
    <t xml:space="preserve"> Face=0xd1</t>
  </si>
  <si>
    <t xml:space="preserve"> #19</t>
  </si>
  <si>
    <t xml:space="preserve"> #15</t>
  </si>
  <si>
    <t xml:space="preserve"> Face=0x8e</t>
  </si>
  <si>
    <t xml:space="preserve"> #18</t>
  </si>
  <si>
    <t xml:space="preserve"> Face=0x17</t>
  </si>
  <si>
    <t xml:space="preserve"> Face=0xb7</t>
  </si>
  <si>
    <t xml:space="preserve"> #88</t>
  </si>
  <si>
    <t xml:space="preserve"> Face=0x98</t>
  </si>
  <si>
    <t xml:space="preserve"> #64</t>
  </si>
  <si>
    <t xml:space="preserve"> Face=0x35</t>
  </si>
  <si>
    <t xml:space="preserve"> #57</t>
  </si>
  <si>
    <t xml:space="preserve"> #77</t>
  </si>
  <si>
    <t xml:space="preserve"> Face=0x95</t>
  </si>
  <si>
    <t xml:space="preserve"> #72</t>
  </si>
  <si>
    <t>[29</t>
  </si>
  <si>
    <t xml:space="preserve"> #95</t>
  </si>
  <si>
    <t>[20</t>
  </si>
  <si>
    <t xml:space="preserve"> Face=0x86</t>
  </si>
  <si>
    <t xml:space="preserve"> #70</t>
  </si>
  <si>
    <t xml:space="preserve"> Face=0x32</t>
  </si>
  <si>
    <t xml:space="preserve"> #98</t>
  </si>
  <si>
    <t>[25</t>
  </si>
  <si>
    <t xml:space="preserve"> 22 ]</t>
  </si>
  <si>
    <t>[30</t>
  </si>
  <si>
    <t xml:space="preserve"> 34 ]</t>
  </si>
  <si>
    <t xml:space="preserve"> #52</t>
  </si>
  <si>
    <t xml:space="preserve"> #55</t>
  </si>
  <si>
    <t>[80</t>
  </si>
  <si>
    <t xml:space="preserve"> Face=0xca</t>
  </si>
  <si>
    <t xml:space="preserve"> #21</t>
  </si>
  <si>
    <t xml:space="preserve"> Face=0xa4</t>
  </si>
  <si>
    <t xml:space="preserve"> Face=0x9b</t>
  </si>
  <si>
    <t xml:space="preserve"> Face=0xa0</t>
  </si>
  <si>
    <t xml:space="preserve"> #37</t>
  </si>
  <si>
    <t xml:space="preserve"> Face=0x2c</t>
  </si>
  <si>
    <t>[8 ]</t>
  </si>
  <si>
    <t xml:space="preserve"> Face=0x26</t>
  </si>
  <si>
    <t xml:space="preserve"> #2</t>
  </si>
  <si>
    <t xml:space="preserve"> Face=0x4c</t>
  </si>
  <si>
    <t xml:space="preserve"> #16</t>
  </si>
  <si>
    <t xml:space="preserve"> #12</t>
  </si>
  <si>
    <t xml:space="preserve"> 5 ]</t>
  </si>
  <si>
    <t>[9</t>
  </si>
  <si>
    <t xml:space="preserve"> #42</t>
  </si>
  <si>
    <t xml:space="preserve"> 10 ]</t>
  </si>
  <si>
    <t xml:space="preserve"> 12 ]</t>
  </si>
  <si>
    <t xml:space="preserve"> Face=0xd2</t>
  </si>
  <si>
    <t xml:space="preserve"> Face=0xc1</t>
  </si>
  <si>
    <t xml:space="preserve"> Face=0x1b</t>
  </si>
  <si>
    <t xml:space="preserve"> #86</t>
  </si>
  <si>
    <t xml:space="preserve"> Face=0x48</t>
  </si>
  <si>
    <t xml:space="preserve"> Face=0xf</t>
  </si>
  <si>
    <t xml:space="preserve"> Face=0xb4</t>
  </si>
  <si>
    <t xml:space="preserve"> #74</t>
  </si>
  <si>
    <t xml:space="preserve"> Face=0x1f</t>
  </si>
  <si>
    <t xml:space="preserve"> Face=0xc9</t>
  </si>
  <si>
    <t xml:space="preserve"> #93</t>
  </si>
  <si>
    <t xml:space="preserve"> Face=0xaf</t>
  </si>
  <si>
    <t xml:space="preserve"> #75</t>
  </si>
  <si>
    <t xml:space="preserve"> #61</t>
  </si>
  <si>
    <t>[38</t>
  </si>
  <si>
    <t xml:space="preserve"> #48</t>
  </si>
  <si>
    <t xml:space="preserve"> Face=0x22</t>
  </si>
  <si>
    <t xml:space="preserve"> #54</t>
  </si>
  <si>
    <t xml:space="preserve"> #50</t>
  </si>
  <si>
    <t xml:space="preserve"> Face=0xa1</t>
  </si>
  <si>
    <t xml:space="preserve"> #27</t>
  </si>
  <si>
    <t xml:space="preserve"> Face=0xb5</t>
  </si>
  <si>
    <t xml:space="preserve"> #31</t>
  </si>
  <si>
    <t xml:space="preserve"> #3</t>
  </si>
  <si>
    <t xml:space="preserve"> Face=0x40</t>
  </si>
  <si>
    <t xml:space="preserve"> #6</t>
  </si>
  <si>
    <t xml:space="preserve"> Face=0x13</t>
  </si>
  <si>
    <t xml:space="preserve"> #4</t>
  </si>
  <si>
    <t xml:space="preserve"> Face=0x36</t>
  </si>
  <si>
    <t xml:space="preserve"> Face=0xbc</t>
  </si>
  <si>
    <t xml:space="preserve"> #29</t>
  </si>
  <si>
    <t xml:space="preserve"> #49</t>
  </si>
  <si>
    <t xml:space="preserve"> Face=0xcf</t>
  </si>
  <si>
    <t xml:space="preserve"> #87</t>
  </si>
  <si>
    <t xml:space="preserve"> #89</t>
  </si>
  <si>
    <t xml:space="preserve"> Face=0x8f</t>
  </si>
  <si>
    <t xml:space="preserve"> #65</t>
  </si>
  <si>
    <t xml:space="preserve"> Face=0xae</t>
  </si>
  <si>
    <t xml:space="preserve"> Face=0xc2</t>
  </si>
  <si>
    <t xml:space="preserve"> #97</t>
  </si>
  <si>
    <t xml:space="preserve"> 25 ]</t>
  </si>
  <si>
    <t xml:space="preserve"> Face=0x87</t>
  </si>
  <si>
    <t xml:space="preserve"> #96</t>
  </si>
  <si>
    <t>[31</t>
  </si>
  <si>
    <t xml:space="preserve"> Face=0xa6</t>
  </si>
  <si>
    <t>[3</t>
  </si>
  <si>
    <t xml:space="preserve"> 38 ]</t>
  </si>
  <si>
    <t xml:space="preserve"> Face=0x96</t>
  </si>
  <si>
    <t xml:space="preserve"> Face=0x7</t>
  </si>
  <si>
    <t xml:space="preserve"> Face=0x1</t>
  </si>
  <si>
    <t xml:space="preserve"> #32</t>
  </si>
  <si>
    <t xml:space="preserve"> #85</t>
  </si>
  <si>
    <t xml:space="preserve"> Face=0xb3</t>
  </si>
  <si>
    <t xml:space="preserve"> #53</t>
  </si>
  <si>
    <t xml:space="preserve"> #63</t>
  </si>
  <si>
    <t xml:space="preserve"> #76</t>
  </si>
  <si>
    <t xml:space="preserve"> #79</t>
  </si>
  <si>
    <t xml:space="preserve"> 28 ]</t>
  </si>
  <si>
    <t xml:space="preserve"> 46 ]</t>
  </si>
  <si>
    <t xml:space="preserve"> #26</t>
  </si>
  <si>
    <t xml:space="preserve"> 40 ]</t>
  </si>
  <si>
    <t xml:space="preserve"> #41</t>
  </si>
  <si>
    <t xml:space="preserve"> Face=0x9</t>
  </si>
  <si>
    <t xml:space="preserve"> #17</t>
  </si>
  <si>
    <t>[11 ]</t>
  </si>
  <si>
    <t xml:space="preserve"> #47</t>
  </si>
  <si>
    <t xml:space="preserve"> #35</t>
  </si>
  <si>
    <t xml:space="preserve"> 8 ]</t>
  </si>
  <si>
    <t xml:space="preserve"> Face=0x38</t>
  </si>
  <si>
    <t xml:space="preserve"> Face=0x44</t>
  </si>
  <si>
    <t xml:space="preserve"> #73</t>
  </si>
  <si>
    <t xml:space="preserve"> Face=0xac</t>
  </si>
  <si>
    <t>[33</t>
  </si>
  <si>
    <t xml:space="preserve"> Face=0xa5</t>
  </si>
  <si>
    <t xml:space="preserve"> Face=0x91</t>
  </si>
  <si>
    <t xml:space="preserve"> sean JONES</t>
  </si>
  <si>
    <t xml:space="preserve"> 39 ]</t>
  </si>
  <si>
    <t>[6 ]</t>
  </si>
  <si>
    <t xml:space="preserve"> Face=0x90</t>
  </si>
  <si>
    <t xml:space="preserve"> Face=0x9f</t>
  </si>
  <si>
    <t xml:space="preserve"> mark CLAYTON</t>
  </si>
  <si>
    <t xml:space="preserve"> 6 ]</t>
  </si>
  <si>
    <t xml:space="preserve"> Face=0xc8</t>
  </si>
  <si>
    <t xml:space="preserve"> willie ANDERSON</t>
  </si>
  <si>
    <t xml:space="preserve"> Face=0x93</t>
  </si>
  <si>
    <t xml:space="preserve"> #94</t>
  </si>
  <si>
    <t xml:space="preserve"> Face=0xb2</t>
  </si>
  <si>
    <t xml:space="preserve"> Face=0xce</t>
  </si>
  <si>
    <t xml:space="preserve"> 13 ]</t>
  </si>
  <si>
    <t xml:space="preserve"> Face=0x42</t>
  </si>
  <si>
    <t xml:space="preserve"> #39</t>
  </si>
  <si>
    <t xml:space="preserve"> #14</t>
  </si>
  <si>
    <t xml:space="preserve"> #62</t>
  </si>
  <si>
    <t xml:space="preserve"> Face=0x51</t>
  </si>
  <si>
    <t xml:space="preserve"> 20 ]</t>
  </si>
  <si>
    <t xml:space="preserve"> 35 ]</t>
  </si>
  <si>
    <t xml:space="preserve"> #43</t>
  </si>
  <si>
    <t xml:space="preserve"> Face=0x2e</t>
  </si>
  <si>
    <t xml:space="preserve"> Face=0xb6</t>
  </si>
  <si>
    <t xml:space="preserve"> Face=0xab</t>
  </si>
  <si>
    <t xml:space="preserve"> Face=0x47</t>
  </si>
  <si>
    <t xml:space="preserve"> #44</t>
  </si>
  <si>
    <t xml:space="preserve"> Face=0xc</t>
  </si>
  <si>
    <t xml:space="preserve"> #78</t>
  </si>
  <si>
    <t xml:space="preserve"> Face=0x1d</t>
  </si>
  <si>
    <t>[65</t>
  </si>
  <si>
    <t>[27</t>
  </si>
  <si>
    <t xml:space="preserve"> #58</t>
  </si>
  <si>
    <t xml:space="preserve"> 15 ]</t>
  </si>
  <si>
    <t xml:space="preserve"> Face=0x83</t>
  </si>
  <si>
    <t>[10</t>
  </si>
  <si>
    <t xml:space="preserve"> Face=0x9c</t>
  </si>
  <si>
    <t xml:space="preserve"> Face=0x3f</t>
  </si>
  <si>
    <t xml:space="preserve"> #69</t>
  </si>
  <si>
    <t xml:space="preserve"> 47 ]</t>
  </si>
  <si>
    <t xml:space="preserve"> Face=0x10</t>
  </si>
  <si>
    <t xml:space="preserve"> #1</t>
  </si>
  <si>
    <t xml:space="preserve"> #28</t>
  </si>
  <si>
    <t xml:space="preserve"> Face=0x50</t>
  </si>
  <si>
    <t xml:space="preserve"> Face=0x2f</t>
  </si>
  <si>
    <t xml:space="preserve"> Face=0x20</t>
  </si>
  <si>
    <t xml:space="preserve"> #45</t>
  </si>
  <si>
    <t xml:space="preserve"> Face=0xc7</t>
  </si>
  <si>
    <t>[10 ]</t>
  </si>
  <si>
    <t xml:space="preserve"> 59 ]</t>
  </si>
  <si>
    <t>[5 ]</t>
  </si>
  <si>
    <t xml:space="preserve"> Face=0xa8</t>
  </si>
  <si>
    <t>[42</t>
  </si>
  <si>
    <t xml:space="preserve"> 48 ]</t>
  </si>
  <si>
    <t xml:space="preserve"> Face=0x3d</t>
  </si>
  <si>
    <t xml:space="preserve"> Face=0xa7</t>
  </si>
  <si>
    <t xml:space="preserve"> Face=0x89</t>
  </si>
  <si>
    <t xml:space="preserve"> Face=0x8a</t>
  </si>
  <si>
    <t xml:space="preserve"> #46</t>
  </si>
  <si>
    <t xml:space="preserve"> Face=0x21</t>
  </si>
  <si>
    <t xml:space="preserve"> steve SMITH</t>
  </si>
  <si>
    <t xml:space="preserve"> Face=0xa9</t>
  </si>
  <si>
    <t xml:space="preserve"> john CARNEY</t>
  </si>
  <si>
    <t xml:space="preserve"> jeff FEAGLES</t>
  </si>
  <si>
    <t xml:space="preserve"> Face=0x46</t>
  </si>
  <si>
    <t xml:space="preserve"> Face=0xc5</t>
  </si>
  <si>
    <t>[87</t>
  </si>
  <si>
    <t xml:space="preserve"> Face=0x45</t>
  </si>
  <si>
    <t>[12 ]</t>
  </si>
  <si>
    <t xml:space="preserve"> 14 ]</t>
  </si>
  <si>
    <t xml:space="preserve"> Face=0x33</t>
  </si>
  <si>
    <t xml:space="preserve"> Face=0x28</t>
  </si>
  <si>
    <t xml:space="preserve"> #40</t>
  </si>
  <si>
    <t xml:space="preserve"> Face=0x19</t>
  </si>
  <si>
    <t xml:space="preserve"> 33 ]</t>
  </si>
  <si>
    <t xml:space="preserve"> Face=0x85</t>
  </si>
  <si>
    <t xml:space="preserve"> 18 ]</t>
  </si>
  <si>
    <t xml:space="preserve"> 51 ]</t>
  </si>
  <si>
    <t xml:space="preserve"> Face=0xbf</t>
  </si>
  <si>
    <t>[22</t>
  </si>
  <si>
    <t>[11</t>
  </si>
  <si>
    <t xml:space="preserve"> WR4</t>
  </si>
  <si>
    <t>[4 ]</t>
  </si>
  <si>
    <t xml:space="preserve"> Face=0xc4</t>
  </si>
  <si>
    <t>WEEK 1</t>
  </si>
  <si>
    <t>redskins at giants</t>
  </si>
  <si>
    <t>buccaneers at saints</t>
  </si>
  <si>
    <t>cardinals at 49ers</t>
  </si>
  <si>
    <t>vikings at packers</t>
  </si>
  <si>
    <t>broncos at raiders</t>
  </si>
  <si>
    <t>WEEK 2</t>
  </si>
  <si>
    <t>giants at rams</t>
  </si>
  <si>
    <t>patriots at jets</t>
  </si>
  <si>
    <t>eagles at cowboys</t>
  </si>
  <si>
    <t>WEEK 3</t>
  </si>
  <si>
    <t>bengals at giants</t>
  </si>
  <si>
    <t>dolphins at patriots</t>
  </si>
  <si>
    <t>chiefs at falcons</t>
  </si>
  <si>
    <t>lions at 49ers</t>
  </si>
  <si>
    <t>steelers at eagles</t>
  </si>
  <si>
    <t>cowboys at packers</t>
  </si>
  <si>
    <t>jets at chargers</t>
  </si>
  <si>
    <t>WEEK 4</t>
  </si>
  <si>
    <t>packers at buccaneers</t>
  </si>
  <si>
    <t>broncos at chiefs</t>
  </si>
  <si>
    <t>49ers at saints</t>
  </si>
  <si>
    <t>redskins at cowboys</t>
  </si>
  <si>
    <t>WEEK 5</t>
  </si>
  <si>
    <t>bears at lions</t>
  </si>
  <si>
    <t>redskins at eagles</t>
  </si>
  <si>
    <t>bengals at cowboys</t>
  </si>
  <si>
    <t>vikings at saints</t>
  </si>
  <si>
    <t>WEEK 6</t>
  </si>
  <si>
    <t>lions at vikings</t>
  </si>
  <si>
    <t>raiders at saints</t>
  </si>
  <si>
    <t>eagles at 49ers</t>
  </si>
  <si>
    <t>WEEK 7</t>
  </si>
  <si>
    <t>colts at packers</t>
  </si>
  <si>
    <t>browns at redskins</t>
  </si>
  <si>
    <t>WEEK 8</t>
  </si>
  <si>
    <t>redskins at lions</t>
  </si>
  <si>
    <t>bills at dolphins</t>
  </si>
  <si>
    <t>chargers at saints</t>
  </si>
  <si>
    <t>seahawks at 49ers</t>
  </si>
  <si>
    <t>WEEK 9</t>
  </si>
  <si>
    <t>cardinals at rams</t>
  </si>
  <si>
    <t>steelers at redskins</t>
  </si>
  <si>
    <t>WEEK 10</t>
  </si>
  <si>
    <t>saints at falcons</t>
  </si>
  <si>
    <t>bills at patriots</t>
  </si>
  <si>
    <t>packers at vikings</t>
  </si>
  <si>
    <t>chiefs at chargers</t>
  </si>
  <si>
    <t>colts at steelers</t>
  </si>
  <si>
    <t>giants at eagles</t>
  </si>
  <si>
    <t>WEEK 11</t>
  </si>
  <si>
    <t>vikings at buccaneers</t>
  </si>
  <si>
    <t>bears at packers</t>
  </si>
  <si>
    <t>WEEK 12</t>
  </si>
  <si>
    <t>bengals at steelers</t>
  </si>
  <si>
    <t>bills at chiefs</t>
  </si>
  <si>
    <t>giants at cardinals</t>
  </si>
  <si>
    <t>WEEK 13</t>
  </si>
  <si>
    <t>colts at browns</t>
  </si>
  <si>
    <t>chiefs at raiders</t>
  </si>
  <si>
    <t>bears at vikings</t>
  </si>
  <si>
    <t>WEEK 14</t>
  </si>
  <si>
    <t>raiders at chargers</t>
  </si>
  <si>
    <t>WEEK 15</t>
  </si>
  <si>
    <t>bills at jets</t>
  </si>
  <si>
    <t>buccaneers at falcons</t>
  </si>
  <si>
    <t>seahawks at rams</t>
  </si>
  <si>
    <t>giants at cowboys</t>
  </si>
  <si>
    <t>browns at eagles</t>
  </si>
  <si>
    <t>WEEK 16</t>
  </si>
  <si>
    <t>49ers at rams</t>
  </si>
  <si>
    <t>bengals at browns</t>
  </si>
  <si>
    <t>dolphins at chiefs</t>
  </si>
  <si>
    <t>jets at seahawks</t>
  </si>
  <si>
    <t>WEEK 17</t>
  </si>
  <si>
    <t>lions at packers</t>
  </si>
  <si>
    <t>dolphins at jets</t>
  </si>
  <si>
    <t>browns at steelers</t>
  </si>
  <si>
    <t>rams at falcons</t>
  </si>
  <si>
    <t>broncos at chargers</t>
  </si>
  <si>
    <t>Team ratings</t>
  </si>
  <si>
    <t>BUF</t>
  </si>
  <si>
    <t>NYJ</t>
  </si>
  <si>
    <t>MIA</t>
  </si>
  <si>
    <t>NE</t>
  </si>
  <si>
    <t>CIN</t>
  </si>
  <si>
    <t>CLE</t>
  </si>
  <si>
    <t>PIT</t>
  </si>
  <si>
    <t>IND</t>
  </si>
  <si>
    <t>HOU</t>
  </si>
  <si>
    <t>DEN</t>
  </si>
  <si>
    <t>KC</t>
  </si>
  <si>
    <t>SD</t>
  </si>
  <si>
    <t>WAS</t>
  </si>
  <si>
    <t>NYG</t>
  </si>
  <si>
    <t>PHI</t>
  </si>
  <si>
    <t>DAL</t>
  </si>
  <si>
    <t>CHI</t>
  </si>
  <si>
    <t>DET</t>
  </si>
  <si>
    <t>GB</t>
  </si>
  <si>
    <t>MIN</t>
  </si>
  <si>
    <t>TB</t>
  </si>
  <si>
    <t>NO</t>
  </si>
  <si>
    <t>ATL</t>
  </si>
  <si>
    <t>SF</t>
  </si>
  <si>
    <t>SEA</t>
  </si>
  <si>
    <t>OL BLOCK</t>
  </si>
  <si>
    <t>LB SPEED</t>
  </si>
  <si>
    <t>DB SPEED</t>
  </si>
  <si>
    <t>DB INT</t>
  </si>
  <si>
    <t>DB HP</t>
  </si>
  <si>
    <t>PASSING</t>
  </si>
  <si>
    <t>RUNNING</t>
  </si>
  <si>
    <t>PASS</t>
  </si>
  <si>
    <t>RUN</t>
  </si>
  <si>
    <t>OVERALL</t>
  </si>
  <si>
    <t>REC</t>
  </si>
  <si>
    <t>QB SCRMB</t>
  </si>
  <si>
    <t>TOP RB RUN</t>
  </si>
  <si>
    <t>QB scram</t>
  </si>
  <si>
    <t>OL</t>
  </si>
  <si>
    <t>DBOVERALL</t>
  </si>
  <si>
    <t>LBHP</t>
  </si>
  <si>
    <t>LBINT</t>
  </si>
  <si>
    <t>LBOVERALL</t>
  </si>
  <si>
    <t>Pass Rush</t>
  </si>
  <si>
    <t>DB TCKL</t>
  </si>
  <si>
    <t>AVERAGE</t>
  </si>
  <si>
    <t>STDEV</t>
  </si>
  <si>
    <t>LB SPD</t>
  </si>
  <si>
    <t>LBTCK</t>
  </si>
  <si>
    <t>LBCVR</t>
  </si>
  <si>
    <t>LBOVR</t>
  </si>
  <si>
    <t>DB SPD</t>
  </si>
  <si>
    <t>DB CVR</t>
  </si>
  <si>
    <t>DB OVR</t>
  </si>
  <si>
    <t>OVRL</t>
  </si>
  <si>
    <t>OFF</t>
  </si>
  <si>
    <t>DEF</t>
  </si>
  <si>
    <t>YEAR=1991</t>
  </si>
  <si>
    <t>TEAM = bills SimData=0xab0</t>
  </si>
  <si>
    <t>PLAYBOOK R1215</t>
  </si>
  <si>
    <t xml:space="preserve"> P7131 </t>
  </si>
  <si>
    <t xml:space="preserve"> qb BILLS</t>
  </si>
  <si>
    <t xml:space="preserve"> Face=0x52</t>
  </si>
  <si>
    <t xml:space="preserve"> #0</t>
  </si>
  <si>
    <t xml:space="preserve"> frank REICH</t>
  </si>
  <si>
    <t xml:space="preserve"> thurman THOMAS</t>
  </si>
  <si>
    <t xml:space="preserve"> jamie MUELLER</t>
  </si>
  <si>
    <t xml:space="preserve"> kenneth DAVIS</t>
  </si>
  <si>
    <t xml:space="preserve"> don SMITH</t>
  </si>
  <si>
    <t xml:space="preserve"> james LOFTON</t>
  </si>
  <si>
    <t xml:space="preserve"> Face=0x81</t>
  </si>
  <si>
    <t xml:space="preserve"> andre REED</t>
  </si>
  <si>
    <t xml:space="preserve"> don BEEBE</t>
  </si>
  <si>
    <t xml:space="preserve"> al EDWARDS</t>
  </si>
  <si>
    <t xml:space="preserve"> keith MCKELLER</t>
  </si>
  <si>
    <t xml:space="preserve"> pete METZELAARS</t>
  </si>
  <si>
    <t xml:space="preserve"> kent HULL</t>
  </si>
  <si>
    <t xml:space="preserve"> jim RITCHER</t>
  </si>
  <si>
    <t xml:space="preserve"> john DAVIS</t>
  </si>
  <si>
    <t xml:space="preserve"> Face=0x24</t>
  </si>
  <si>
    <t xml:space="preserve"> will WOLFORD</t>
  </si>
  <si>
    <t xml:space="preserve"> howard BALLARD</t>
  </si>
  <si>
    <t xml:space="preserve"> bruce SMITH</t>
  </si>
  <si>
    <t>[116</t>
  </si>
  <si>
    <t xml:space="preserve"> jeff WRIGHT</t>
  </si>
  <si>
    <t xml:space="preserve"> Face=0xb</t>
  </si>
  <si>
    <t xml:space="preserve"> leon SEALS</t>
  </si>
  <si>
    <t xml:space="preserve"> darryl TALLEY</t>
  </si>
  <si>
    <t xml:space="preserve"> Face=0xad</t>
  </si>
  <si>
    <t xml:space="preserve"> ray BENTLEY</t>
  </si>
  <si>
    <t>[13</t>
  </si>
  <si>
    <t xml:space="preserve"> shane CONLAN</t>
  </si>
  <si>
    <t xml:space="preserve"> c. BENNETT</t>
  </si>
  <si>
    <t xml:space="preserve"> Face=0x82</t>
  </si>
  <si>
    <t xml:space="preserve"> nate ODOMES</t>
  </si>
  <si>
    <t>[0</t>
  </si>
  <si>
    <t xml:space="preserve"> kirby JACKSON</t>
  </si>
  <si>
    <t xml:space="preserve"> 64 ]</t>
  </si>
  <si>
    <t xml:space="preserve"> mark KELSO</t>
  </si>
  <si>
    <t xml:space="preserve"> leonard SMITH</t>
  </si>
  <si>
    <t xml:space="preserve"> Face=0x84</t>
  </si>
  <si>
    <t xml:space="preserve"> scott NORWOOD</t>
  </si>
  <si>
    <t xml:space="preserve"> rick TUTEN</t>
  </si>
  <si>
    <t>[3 ]</t>
  </si>
  <si>
    <t>TEAM = colts SimData=0x242</t>
  </si>
  <si>
    <t>PLAYBOOK R8157</t>
  </si>
  <si>
    <t xml:space="preserve"> P7637 </t>
  </si>
  <si>
    <t xml:space="preserve"> jeff GEORGE</t>
  </si>
  <si>
    <t xml:space="preserve"> Face=0x4</t>
  </si>
  <si>
    <t xml:space="preserve"> jack TRUDEAU</t>
  </si>
  <si>
    <t xml:space="preserve"> Face=0x3</t>
  </si>
  <si>
    <t xml:space="preserve"> ivy joe HUNTER</t>
  </si>
  <si>
    <t xml:space="preserve"> albert BENTLEY</t>
  </si>
  <si>
    <t xml:space="preserve"> anthony JOHNSON</t>
  </si>
  <si>
    <t xml:space="preserve"> Face=0x92</t>
  </si>
  <si>
    <t xml:space="preserve"> ken CLARK</t>
  </si>
  <si>
    <t xml:space="preserve"> Face=0xc6</t>
  </si>
  <si>
    <t xml:space="preserve"> bill BROOKS</t>
  </si>
  <si>
    <t xml:space="preserve"> jessie HESTER</t>
  </si>
  <si>
    <t xml:space="preserve"> clarence VERDIN</t>
  </si>
  <si>
    <t xml:space="preserve"> stanley MORGAN</t>
  </si>
  <si>
    <t xml:space="preserve"> pat BEACH</t>
  </si>
  <si>
    <t xml:space="preserve"> Face=0xe</t>
  </si>
  <si>
    <t xml:space="preserve"> orson MOBLEY</t>
  </si>
  <si>
    <t xml:space="preserve"> ray DONALDSON</t>
  </si>
  <si>
    <t xml:space="preserve"> randy DIXON</t>
  </si>
  <si>
    <t xml:space="preserve"> brian BALDINGER</t>
  </si>
  <si>
    <t xml:space="preserve"> Face=0x27</t>
  </si>
  <si>
    <t xml:space="preserve"> zefross MOSS</t>
  </si>
  <si>
    <t xml:space="preserve"> kevin CALL</t>
  </si>
  <si>
    <t xml:space="preserve"> jon HAND</t>
  </si>
  <si>
    <t xml:space="preserve"> Face=0xb8</t>
  </si>
  <si>
    <t xml:space="preserve"> harvey ARMSTRONG</t>
  </si>
  <si>
    <t xml:space="preserve"> sam CLANCY</t>
  </si>
  <si>
    <t>[69</t>
  </si>
  <si>
    <t xml:space="preserve"> duane BICKETT</t>
  </si>
  <si>
    <t xml:space="preserve"> fredd YOUNG</t>
  </si>
  <si>
    <t xml:space="preserve"> Face=0x31</t>
  </si>
  <si>
    <t xml:space="preserve"> jeff HERROD</t>
  </si>
  <si>
    <t xml:space="preserve"> chip BANKS</t>
  </si>
  <si>
    <t>[43</t>
  </si>
  <si>
    <t xml:space="preserve"> eugene DANIEL</t>
  </si>
  <si>
    <t xml:space="preserve"> chris GOODE</t>
  </si>
  <si>
    <t xml:space="preserve"> mike PRIOR</t>
  </si>
  <si>
    <t xml:space="preserve"> keith TAYLOR</t>
  </si>
  <si>
    <t xml:space="preserve"> dean BIASUCCI</t>
  </si>
  <si>
    <t xml:space="preserve"> rohn STARK</t>
  </si>
  <si>
    <t xml:space="preserve"> WR3</t>
  </si>
  <si>
    <t>TEAM = dolphins SimData=0x7c2</t>
  </si>
  <si>
    <t>PLAYBOOK R2135</t>
  </si>
  <si>
    <t xml:space="preserve"> P1371 </t>
  </si>
  <si>
    <t xml:space="preserve"> dan MARINO</t>
  </si>
  <si>
    <t xml:space="preserve"> Face=0x6</t>
  </si>
  <si>
    <t xml:space="preserve"> scott MITCHELL</t>
  </si>
  <si>
    <t xml:space="preserve"> sammie SMITH</t>
  </si>
  <si>
    <t xml:space="preserve"> tony PAIGE</t>
  </si>
  <si>
    <t xml:space="preserve"> marc LOGAN</t>
  </si>
  <si>
    <t xml:space="preserve"> troy STRADFORD</t>
  </si>
  <si>
    <t xml:space="preserve"> mark DUPER</t>
  </si>
  <si>
    <t xml:space="preserve"> fred BANKS</t>
  </si>
  <si>
    <t xml:space="preserve"> tony MARTIN</t>
  </si>
  <si>
    <t xml:space="preserve"> Face=0xa2</t>
  </si>
  <si>
    <t xml:space="preserve"> ferrell EDMUNDS</t>
  </si>
  <si>
    <t xml:space="preserve"> jim JENSEN</t>
  </si>
  <si>
    <t xml:space="preserve"> jeff UHLENHAKE</t>
  </si>
  <si>
    <t xml:space="preserve"> Face=0x2a</t>
  </si>
  <si>
    <t xml:space="preserve"> keith SIMS</t>
  </si>
  <si>
    <t xml:space="preserve"> harry GALBREATH</t>
  </si>
  <si>
    <t xml:space="preserve"> richmond WEBB</t>
  </si>
  <si>
    <t xml:space="preserve"> mark DENNIS</t>
  </si>
  <si>
    <t xml:space="preserve"> jeff CROSS</t>
  </si>
  <si>
    <t>[86</t>
  </si>
  <si>
    <t xml:space="preserve"> shawn LEE</t>
  </si>
  <si>
    <t xml:space="preserve"> karl WILSON</t>
  </si>
  <si>
    <t xml:space="preserve"> hugh GREEN</t>
  </si>
  <si>
    <t>[16</t>
  </si>
  <si>
    <t xml:space="preserve"> cliff ODOM</t>
  </si>
  <si>
    <t xml:space="preserve"> john OFFERDAHL</t>
  </si>
  <si>
    <t xml:space="preserve"> david GRIGGS</t>
  </si>
  <si>
    <t xml:space="preserve"> Face=0xa3</t>
  </si>
  <si>
    <t>[49</t>
  </si>
  <si>
    <t xml:space="preserve"> j.b. BROWN</t>
  </si>
  <si>
    <t xml:space="preserve"> tim MCKYER</t>
  </si>
  <si>
    <t xml:space="preserve"> louis OLIVER</t>
  </si>
  <si>
    <t xml:space="preserve"> 76 ]</t>
  </si>
  <si>
    <t xml:space="preserve"> jarvis WILLIAMS</t>
  </si>
  <si>
    <t xml:space="preserve"> pete STOYANOVICH</t>
  </si>
  <si>
    <t xml:space="preserve"> reggie ROBY</t>
  </si>
  <si>
    <t xml:space="preserve"> RB3</t>
  </si>
  <si>
    <t>TEAM = patriots SimData=0x032</t>
  </si>
  <si>
    <t>PLAYBOOK R8766</t>
  </si>
  <si>
    <t xml:space="preserve"> P7673 </t>
  </si>
  <si>
    <t xml:space="preserve"> steve GROGAN</t>
  </si>
  <si>
    <t xml:space="preserve"> marc WILSON</t>
  </si>
  <si>
    <t xml:space="preserve"> marvin ALLEN</t>
  </si>
  <si>
    <t xml:space="preserve"> john STEPHENS</t>
  </si>
  <si>
    <t xml:space="preserve"> george ADAMS</t>
  </si>
  <si>
    <t xml:space="preserve"> mosi TATUPU</t>
  </si>
  <si>
    <t xml:space="preserve"> irving FRYAR</t>
  </si>
  <si>
    <t xml:space="preserve"> hart lee DYKES</t>
  </si>
  <si>
    <t xml:space="preserve"> greg MCMURTY</t>
  </si>
  <si>
    <t xml:space="preserve"> sammy MARTIN</t>
  </si>
  <si>
    <t xml:space="preserve"> marv COOK</t>
  </si>
  <si>
    <t xml:space="preserve"> eric SIEVERS</t>
  </si>
  <si>
    <t xml:space="preserve"> paul FAIRCHILD</t>
  </si>
  <si>
    <t xml:space="preserve"> Face=0x43</t>
  </si>
  <si>
    <t xml:space="preserve"> chris GAMBOL</t>
  </si>
  <si>
    <t xml:space="preserve"> damian JOHNSON</t>
  </si>
  <si>
    <t xml:space="preserve"> bruce ARMSTRONG</t>
  </si>
  <si>
    <t xml:space="preserve"> Face=0x80</t>
  </si>
  <si>
    <t xml:space="preserve"> danny VILLA</t>
  </si>
  <si>
    <t xml:space="preserve"> garin VERIS</t>
  </si>
  <si>
    <t xml:space="preserve"> tim GOAD</t>
  </si>
  <si>
    <t xml:space="preserve"> Face=0x34</t>
  </si>
  <si>
    <t xml:space="preserve"> ray AGNEW</t>
  </si>
  <si>
    <t>[76</t>
  </si>
  <si>
    <t xml:space="preserve"> andre TIPPETT</t>
  </si>
  <si>
    <t>[46</t>
  </si>
  <si>
    <t xml:space="preserve"> ed REYNOLDS</t>
  </si>
  <si>
    <t xml:space="preserve"> richard HARVEY</t>
  </si>
  <si>
    <t xml:space="preserve"> chris SINGLETON</t>
  </si>
  <si>
    <t xml:space="preserve"> maurice HURST</t>
  </si>
  <si>
    <t xml:space="preserve"> ronnie LIPPETT</t>
  </si>
  <si>
    <t xml:space="preserve"> 89 ]</t>
  </si>
  <si>
    <t xml:space="preserve"> fred MARION</t>
  </si>
  <si>
    <t xml:space="preserve"> rod MCSWAIN</t>
  </si>
  <si>
    <t xml:space="preserve"> jason STAUROVSKY</t>
  </si>
  <si>
    <t xml:space="preserve"> brian HANSEN</t>
  </si>
  <si>
    <t xml:space="preserve"> Face=0x15</t>
  </si>
  <si>
    <t xml:space="preserve"> WR1</t>
  </si>
  <si>
    <t>TEAM = jets SimData=0x440</t>
  </si>
  <si>
    <t>PLAYBOOK R1265</t>
  </si>
  <si>
    <t xml:space="preserve"> P6173 </t>
  </si>
  <si>
    <t xml:space="preserve"> ken O.BRIEN</t>
  </si>
  <si>
    <t xml:space="preserve"> tony EASON</t>
  </si>
  <si>
    <t xml:space="preserve"> blair THOMAS</t>
  </si>
  <si>
    <t xml:space="preserve"> freeman MCNEIL</t>
  </si>
  <si>
    <t xml:space="preserve"> brad BAXTER</t>
  </si>
  <si>
    <t xml:space="preserve"> johnny HECTOR</t>
  </si>
  <si>
    <t xml:space="preserve"> al TOON</t>
  </si>
  <si>
    <t xml:space="preserve"> rob MOORE</t>
  </si>
  <si>
    <t xml:space="preserve"> terance MATHIS</t>
  </si>
  <si>
    <t xml:space="preserve"> jojo TOWNSELL</t>
  </si>
  <si>
    <t xml:space="preserve"> mark BOYER</t>
  </si>
  <si>
    <t xml:space="preserve"> doug WELLSANDT</t>
  </si>
  <si>
    <t xml:space="preserve"> jim SWEENEY</t>
  </si>
  <si>
    <t xml:space="preserve"> mike HAIGHT</t>
  </si>
  <si>
    <t xml:space="preserve"> Face=0x41</t>
  </si>
  <si>
    <t xml:space="preserve"> dave CADIGAN</t>
  </si>
  <si>
    <t xml:space="preserve"> jeff CRISWELL</t>
  </si>
  <si>
    <t xml:space="preserve"> brett MILLER</t>
  </si>
  <si>
    <t xml:space="preserve"> jeff LAGEMAN</t>
  </si>
  <si>
    <t xml:space="preserve"> scott MERSEREAU</t>
  </si>
  <si>
    <t xml:space="preserve"> ron STALLWORTH</t>
  </si>
  <si>
    <t xml:space="preserve"> joe KELLY</t>
  </si>
  <si>
    <t xml:space="preserve"> dennis BYRD</t>
  </si>
  <si>
    <t>[108</t>
  </si>
  <si>
    <t xml:space="preserve"> kyle CLIFTON</t>
  </si>
  <si>
    <t>[12</t>
  </si>
  <si>
    <t xml:space="preserve"> joe MOTT</t>
  </si>
  <si>
    <t xml:space="preserve"> james HASTY</t>
  </si>
  <si>
    <t xml:space="preserve"> tony STARGELL</t>
  </si>
  <si>
    <t xml:space="preserve"> erik MCMILLAN</t>
  </si>
  <si>
    <t xml:space="preserve"> 77 ]</t>
  </si>
  <si>
    <t xml:space="preserve"> brian WASHINGTON</t>
  </si>
  <si>
    <t>[14</t>
  </si>
  <si>
    <t xml:space="preserve"> pat LEAHY</t>
  </si>
  <si>
    <t xml:space="preserve"> joe PROKOP</t>
  </si>
  <si>
    <t>TEAM = bengals SimData=0x540</t>
  </si>
  <si>
    <t>PLAYBOOK R2237</t>
  </si>
  <si>
    <t xml:space="preserve"> P3111 </t>
  </si>
  <si>
    <t xml:space="preserve"> boomer ESIASON</t>
  </si>
  <si>
    <t xml:space="preserve"> Face=0xa</t>
  </si>
  <si>
    <t xml:space="preserve"> erik WILHELM</t>
  </si>
  <si>
    <t xml:space="preserve"> james BROOKS</t>
  </si>
  <si>
    <t xml:space="preserve"> ickey WOODS</t>
  </si>
  <si>
    <t xml:space="preserve"> harold GREEN</t>
  </si>
  <si>
    <t xml:space="preserve"> s. JENNINGS</t>
  </si>
  <si>
    <t xml:space="preserve"> tim MCGEE</t>
  </si>
  <si>
    <t xml:space="preserve"> eddie BROWN</t>
  </si>
  <si>
    <t xml:space="preserve"> kendal SMITH</t>
  </si>
  <si>
    <t xml:space="preserve"> mike BARBER</t>
  </si>
  <si>
    <t xml:space="preserve"> rodney HOLMAN</t>
  </si>
  <si>
    <t xml:space="preserve"> eric KATTUS</t>
  </si>
  <si>
    <t xml:space="preserve"> bruce KOZERSKI</t>
  </si>
  <si>
    <t xml:space="preserve"> bruce REIMERS</t>
  </si>
  <si>
    <t xml:space="preserve"> brian BLADOS</t>
  </si>
  <si>
    <t xml:space="preserve"> anthony MUNOZ</t>
  </si>
  <si>
    <t xml:space="preserve"> joe WALTER</t>
  </si>
  <si>
    <t xml:space="preserve"> Face=0x4b</t>
  </si>
  <si>
    <t xml:space="preserve"> jason BUCK</t>
  </si>
  <si>
    <t xml:space="preserve"> tim KRUMRIE</t>
  </si>
  <si>
    <t xml:space="preserve"> skip MCCLENDON</t>
  </si>
  <si>
    <t xml:space="preserve"> james FRANCIS</t>
  </si>
  <si>
    <t>[117</t>
  </si>
  <si>
    <t xml:space="preserve"> kevin WALKER</t>
  </si>
  <si>
    <t xml:space="preserve"> carl ZANDER</t>
  </si>
  <si>
    <t xml:space="preserve"> leon WHITE</t>
  </si>
  <si>
    <t xml:space="preserve"> carl CARTER</t>
  </si>
  <si>
    <t xml:space="preserve"> lewis BILLUPS</t>
  </si>
  <si>
    <t xml:space="preserve"> barney BUSSEY</t>
  </si>
  <si>
    <t xml:space="preserve"> david FULCHER</t>
  </si>
  <si>
    <t xml:space="preserve"> jim BREECH</t>
  </si>
  <si>
    <t xml:space="preserve"> lee JOHNSON</t>
  </si>
  <si>
    <t xml:space="preserve"> Face=0x11</t>
  </si>
  <si>
    <t>TEAM = browns SimData=0x383</t>
  </si>
  <si>
    <t>PLAYBOOK R2137</t>
  </si>
  <si>
    <t xml:space="preserve"> P7371 </t>
  </si>
  <si>
    <t xml:space="preserve"> qb BROWNS</t>
  </si>
  <si>
    <t xml:space="preserve"> mike PAGEL</t>
  </si>
  <si>
    <t xml:space="preserve"> kevin MACK</t>
  </si>
  <si>
    <t xml:space="preserve"> eric METCALF</t>
  </si>
  <si>
    <t xml:space="preserve"> leroy HOARD</t>
  </si>
  <si>
    <t xml:space="preserve"> brent FULLWOOD</t>
  </si>
  <si>
    <t xml:space="preserve"> w. SLAUGHTER</t>
  </si>
  <si>
    <t xml:space="preserve"> reggie LANGHORNE</t>
  </si>
  <si>
    <t xml:space="preserve"> vernon JOINES</t>
  </si>
  <si>
    <t xml:space="preserve"> brian BRENNAN</t>
  </si>
  <si>
    <t xml:space="preserve"> ozzie NEWSOME</t>
  </si>
  <si>
    <t xml:space="preserve"> john TALLEY</t>
  </si>
  <si>
    <t xml:space="preserve"> mike BAAB</t>
  </si>
  <si>
    <t xml:space="preserve"> Face=0x23</t>
  </si>
  <si>
    <t xml:space="preserve"> ralph TAMM</t>
  </si>
  <si>
    <t xml:space="preserve"> gregg RAKOCZY</t>
  </si>
  <si>
    <t xml:space="preserve"> Face=0x39</t>
  </si>
  <si>
    <t xml:space="preserve"> paul FARREN</t>
  </si>
  <si>
    <t xml:space="preserve"> tony JONES</t>
  </si>
  <si>
    <t xml:space="preserve"> robert BANKS</t>
  </si>
  <si>
    <t xml:space="preserve"> chris PIKE</t>
  </si>
  <si>
    <t xml:space="preserve"> al BAKER</t>
  </si>
  <si>
    <t xml:space="preserve"> tony BLAYLOCK</t>
  </si>
  <si>
    <t xml:space="preserve"> david GRAYSON</t>
  </si>
  <si>
    <t xml:space="preserve"> mike JOHNSON</t>
  </si>
  <si>
    <t xml:space="preserve"> clay MATTHEWS</t>
  </si>
  <si>
    <t xml:space="preserve"> Face=0x4e</t>
  </si>
  <si>
    <t>[66</t>
  </si>
  <si>
    <t xml:space="preserve"> raymond CLAYBORN</t>
  </si>
  <si>
    <t xml:space="preserve"> frank MINNIFIELD</t>
  </si>
  <si>
    <t xml:space="preserve"> thane GASH</t>
  </si>
  <si>
    <t xml:space="preserve"> felix WRIGHT</t>
  </si>
  <si>
    <t xml:space="preserve"> jerry KAURIC</t>
  </si>
  <si>
    <t xml:space="preserve"> bryan WAGNER</t>
  </si>
  <si>
    <t xml:space="preserve"> RB2</t>
  </si>
  <si>
    <t xml:space="preserve"> WR2</t>
  </si>
  <si>
    <t>TEAM = oilers SimData=0xa83</t>
  </si>
  <si>
    <t>PLAYBOOK R5313</t>
  </si>
  <si>
    <t xml:space="preserve"> P2441 </t>
  </si>
  <si>
    <t xml:space="preserve"> warren MOON</t>
  </si>
  <si>
    <t xml:space="preserve"> cody CARLSON</t>
  </si>
  <si>
    <t xml:space="preserve"> lorenzo WHITE</t>
  </si>
  <si>
    <t xml:space="preserve"> ernest GIVINS</t>
  </si>
  <si>
    <t xml:space="preserve"> allen PINKETT</t>
  </si>
  <si>
    <t xml:space="preserve"> victor JONES</t>
  </si>
  <si>
    <t xml:space="preserve"> haywood JEFFRIES</t>
  </si>
  <si>
    <t xml:space="preserve"> drew HILL</t>
  </si>
  <si>
    <t xml:space="preserve"> doug LLOYD</t>
  </si>
  <si>
    <t xml:space="preserve"> curtis DUNCAN</t>
  </si>
  <si>
    <t xml:space="preserve"> gerald MCNEIL</t>
  </si>
  <si>
    <t xml:space="preserve"> jay PENNISON</t>
  </si>
  <si>
    <t xml:space="preserve"> mike MUNCHAK</t>
  </si>
  <si>
    <t xml:space="preserve"> bruce MATTHEWS</t>
  </si>
  <si>
    <t xml:space="preserve"> don MAGGS</t>
  </si>
  <si>
    <t xml:space="preserve"> dean STEINKUHLER</t>
  </si>
  <si>
    <t>[89</t>
  </si>
  <si>
    <t xml:space="preserve"> doug SMITH</t>
  </si>
  <si>
    <t xml:space="preserve"> william FULLER</t>
  </si>
  <si>
    <t>[59</t>
  </si>
  <si>
    <t xml:space="preserve"> johnny MEADS</t>
  </si>
  <si>
    <t xml:space="preserve"> al SMITH</t>
  </si>
  <si>
    <t xml:space="preserve"> john GRIMSLEY</t>
  </si>
  <si>
    <t xml:space="preserve"> ray CHILDRESS</t>
  </si>
  <si>
    <t xml:space="preserve"> richard JOHNSON</t>
  </si>
  <si>
    <t xml:space="preserve"> 111 ]</t>
  </si>
  <si>
    <t xml:space="preserve"> cris DISHMAN</t>
  </si>
  <si>
    <t xml:space="preserve"> terry KINARD</t>
  </si>
  <si>
    <t xml:space="preserve"> bubba MCDOWELL</t>
  </si>
  <si>
    <t xml:space="preserve"> tony ZENDEJAS</t>
  </si>
  <si>
    <t xml:space="preserve"> greg MONTGOMERY</t>
  </si>
  <si>
    <t xml:space="preserve"> TE2</t>
  </si>
  <si>
    <t>TEAM = steelers SimData=0x6e0</t>
  </si>
  <si>
    <t>PLAYBOOK R4665</t>
  </si>
  <si>
    <t xml:space="preserve"> P5547 </t>
  </si>
  <si>
    <t xml:space="preserve"> bubby BRISTER</t>
  </si>
  <si>
    <t xml:space="preserve"> rick STROM</t>
  </si>
  <si>
    <t xml:space="preserve"> merril HOGE</t>
  </si>
  <si>
    <t xml:space="preserve"> warren WILLIAMS</t>
  </si>
  <si>
    <t xml:space="preserve"> tim WORLEY</t>
  </si>
  <si>
    <t xml:space="preserve"> richard BELL</t>
  </si>
  <si>
    <t xml:space="preserve"> louis LIPPS</t>
  </si>
  <si>
    <t xml:space="preserve"> derek HILL</t>
  </si>
  <si>
    <t xml:space="preserve"> chris CALLOWAY</t>
  </si>
  <si>
    <t xml:space="preserve"> dwight STONE</t>
  </si>
  <si>
    <t xml:space="preserve"> eric GREEN</t>
  </si>
  <si>
    <t xml:space="preserve"> mike MULARKEY</t>
  </si>
  <si>
    <t xml:space="preserve"> dermontti DAWSON</t>
  </si>
  <si>
    <t xml:space="preserve"> b. BLANKENSHIP</t>
  </si>
  <si>
    <t xml:space="preserve"> terry LONG</t>
  </si>
  <si>
    <t xml:space="preserve"> john JACKSON</t>
  </si>
  <si>
    <t xml:space="preserve"> tunch ILKIN</t>
  </si>
  <si>
    <t xml:space="preserve"> donald EVANS</t>
  </si>
  <si>
    <t xml:space="preserve"> gerald WILLIAMS</t>
  </si>
  <si>
    <t>[64</t>
  </si>
  <si>
    <t xml:space="preserve"> keith WILLIS</t>
  </si>
  <si>
    <t>[51</t>
  </si>
  <si>
    <t xml:space="preserve"> greg LLOYD</t>
  </si>
  <si>
    <t xml:space="preserve"> david LITTLE</t>
  </si>
  <si>
    <t xml:space="preserve"> hardy NICKERSON</t>
  </si>
  <si>
    <t xml:space="preserve"> bryan HINKLE</t>
  </si>
  <si>
    <t xml:space="preserve"> rod WOODSON</t>
  </si>
  <si>
    <t xml:space="preserve"> Face=0x3b</t>
  </si>
  <si>
    <t xml:space="preserve"> dwayne WOODRUFF</t>
  </si>
  <si>
    <t xml:space="preserve"> thomas EVERETT</t>
  </si>
  <si>
    <t xml:space="preserve"> carnell LAKE</t>
  </si>
  <si>
    <t xml:space="preserve"> gary ANDERSON</t>
  </si>
  <si>
    <t xml:space="preserve"> dan STRYZINSKI</t>
  </si>
  <si>
    <t>TEAM = broncos SimData=0x670</t>
  </si>
  <si>
    <t>PLAYBOOK R3138</t>
  </si>
  <si>
    <t xml:space="preserve"> P3238 </t>
  </si>
  <si>
    <t xml:space="preserve"> john ELWAY</t>
  </si>
  <si>
    <t xml:space="preserve"> gary KUBIAK</t>
  </si>
  <si>
    <t xml:space="preserve"> bobby HUMPHREY</t>
  </si>
  <si>
    <t xml:space="preserve"> Face=0x8c</t>
  </si>
  <si>
    <t xml:space="preserve"> steve SEWELL</t>
  </si>
  <si>
    <t xml:space="preserve"> sammy WINDER</t>
  </si>
  <si>
    <t xml:space="preserve"> melvin BRATTON</t>
  </si>
  <si>
    <t xml:space="preserve"> vance JOHNSON</t>
  </si>
  <si>
    <t xml:space="preserve"> Face=0x9e</t>
  </si>
  <si>
    <t xml:space="preserve"> mark JACKSON</t>
  </si>
  <si>
    <t xml:space="preserve"> ricky NATTIEL</t>
  </si>
  <si>
    <t xml:space="preserve"> michael YOUNG</t>
  </si>
  <si>
    <t xml:space="preserve"> clarence KAY</t>
  </si>
  <si>
    <t xml:space="preserve"> paul GREEN</t>
  </si>
  <si>
    <t xml:space="preserve"> keith KARTZ</t>
  </si>
  <si>
    <t xml:space="preserve"> jim JURIGA</t>
  </si>
  <si>
    <t xml:space="preserve"> doug WIDELL</t>
  </si>
  <si>
    <t xml:space="preserve"> darrell HAMILTON</t>
  </si>
  <si>
    <t xml:space="preserve"> ken LANIER</t>
  </si>
  <si>
    <t xml:space="preserve"> ron HOLMES</t>
  </si>
  <si>
    <t xml:space="preserve"> greg KRAGEN</t>
  </si>
  <si>
    <t xml:space="preserve"> warren POWERS</t>
  </si>
  <si>
    <t xml:space="preserve"> karl MECKLENBURG</t>
  </si>
  <si>
    <t xml:space="preserve"> michael BROOKS</t>
  </si>
  <si>
    <t xml:space="preserve"> marc MUNFORD</t>
  </si>
  <si>
    <t xml:space="preserve"> simon FLETCHER</t>
  </si>
  <si>
    <t>[102</t>
  </si>
  <si>
    <t xml:space="preserve"> wymon HENDERSON</t>
  </si>
  <si>
    <t xml:space="preserve"> tyrone BRAXTON</t>
  </si>
  <si>
    <t xml:space="preserve"> steve ATWATER</t>
  </si>
  <si>
    <t xml:space="preserve"> dennis SMITH</t>
  </si>
  <si>
    <t xml:space="preserve"> david TREADWELL</t>
  </si>
  <si>
    <t xml:space="preserve"> mike HORAN</t>
  </si>
  <si>
    <t xml:space="preserve"> Face=0xd</t>
  </si>
  <si>
    <t>TEAM = chiefs SimData=0x871</t>
  </si>
  <si>
    <t>PLAYBOOK R4836</t>
  </si>
  <si>
    <t xml:space="preserve"> P8527 </t>
  </si>
  <si>
    <t xml:space="preserve"> steve DE BERG</t>
  </si>
  <si>
    <t xml:space="preserve"> mike ELKINS</t>
  </si>
  <si>
    <t xml:space="preserve"> christian OKOYE</t>
  </si>
  <si>
    <t xml:space="preserve"> barry WORD</t>
  </si>
  <si>
    <t xml:space="preserve"> todd MCNAIR</t>
  </si>
  <si>
    <t xml:space="preserve"> bill JONES</t>
  </si>
  <si>
    <t xml:space="preserve"> robb THOMAS</t>
  </si>
  <si>
    <t xml:space="preserve"> stephone PAIGE</t>
  </si>
  <si>
    <t xml:space="preserve"> j.j. BIRDEN</t>
  </si>
  <si>
    <t xml:space="preserve"> emile HARRY</t>
  </si>
  <si>
    <t xml:space="preserve"> alfredo ROBERTS</t>
  </si>
  <si>
    <t xml:space="preserve"> jonathan HAYES</t>
  </si>
  <si>
    <t xml:space="preserve"> mike WEBSTER</t>
  </si>
  <si>
    <t xml:space="preserve"> david SZOTT</t>
  </si>
  <si>
    <t xml:space="preserve"> Face=0x2b</t>
  </si>
  <si>
    <t xml:space="preserve"> david LUTZ</t>
  </si>
  <si>
    <t xml:space="preserve"> john ALT</t>
  </si>
  <si>
    <t xml:space="preserve"> rich BALDINGER</t>
  </si>
  <si>
    <t xml:space="preserve"> bill MAAS</t>
  </si>
  <si>
    <t xml:space="preserve"> dan SALEAUMUA</t>
  </si>
  <si>
    <t xml:space="preserve"> neil SMITH</t>
  </si>
  <si>
    <t>[24</t>
  </si>
  <si>
    <t xml:space="preserve"> derrick THOMAS</t>
  </si>
  <si>
    <t>[137</t>
  </si>
  <si>
    <t xml:space="preserve"> dino HACKETT</t>
  </si>
  <si>
    <t xml:space="preserve"> percy SNOW</t>
  </si>
  <si>
    <t xml:space="preserve"> chris MARTIN</t>
  </si>
  <si>
    <t>[17</t>
  </si>
  <si>
    <t xml:space="preserve"> kevin ROSS</t>
  </si>
  <si>
    <t xml:space="preserve"> 102 ]</t>
  </si>
  <si>
    <t xml:space="preserve"> albert LEWIS</t>
  </si>
  <si>
    <t xml:space="preserve"> deron CHERRY</t>
  </si>
  <si>
    <t xml:space="preserve"> kevin PORTER</t>
  </si>
  <si>
    <t xml:space="preserve"> nick LOWERY</t>
  </si>
  <si>
    <t xml:space="preserve"> bryan BARKER</t>
  </si>
  <si>
    <t>TEAM = raiders SimData=0x7c1</t>
  </si>
  <si>
    <t>PLAYBOOK R2235</t>
  </si>
  <si>
    <t xml:space="preserve"> P3873 </t>
  </si>
  <si>
    <t xml:space="preserve"> jay SCHROEDER</t>
  </si>
  <si>
    <t xml:space="preserve"> steve BEUERLEIN</t>
  </si>
  <si>
    <t xml:space="preserve"> bo JACKSON</t>
  </si>
  <si>
    <t xml:space="preserve"> marcus ALLEN</t>
  </si>
  <si>
    <t xml:space="preserve"> greg BELL</t>
  </si>
  <si>
    <t xml:space="preserve"> mervyn FERNANDEZ</t>
  </si>
  <si>
    <t xml:space="preserve"> willie GAULT</t>
  </si>
  <si>
    <t xml:space="preserve"> tim BROWN</t>
  </si>
  <si>
    <t xml:space="preserve"> sam GRADDY</t>
  </si>
  <si>
    <t xml:space="preserve"> ethan HORTON</t>
  </si>
  <si>
    <t xml:space="preserve"> mike DYAL</t>
  </si>
  <si>
    <t xml:space="preserve"> don MOSEBAR</t>
  </si>
  <si>
    <t xml:space="preserve"> steve WISNIEWSKI</t>
  </si>
  <si>
    <t xml:space="preserve"> max MONTOYA</t>
  </si>
  <si>
    <t xml:space="preserve"> bruce WILKERSON</t>
  </si>
  <si>
    <t xml:space="preserve"> rory GRAVES</t>
  </si>
  <si>
    <t xml:space="preserve"> greg TOWNSEND</t>
  </si>
  <si>
    <t>[71</t>
  </si>
  <si>
    <t xml:space="preserve"> bob GOLIC</t>
  </si>
  <si>
    <t>[21</t>
  </si>
  <si>
    <t xml:space="preserve"> howie LONG</t>
  </si>
  <si>
    <t xml:space="preserve"> aaron WALLACE</t>
  </si>
  <si>
    <t xml:space="preserve"> scott DAVIS</t>
  </si>
  <si>
    <t xml:space="preserve"> riki ELLISON</t>
  </si>
  <si>
    <t xml:space="preserve"> jerry ROBINSON</t>
  </si>
  <si>
    <t xml:space="preserve"> l. WASHINGTON</t>
  </si>
  <si>
    <t xml:space="preserve"> terry MCDANIEL</t>
  </si>
  <si>
    <t xml:space="preserve"> eddie ANDERSON</t>
  </si>
  <si>
    <t xml:space="preserve"> mike HARDEN</t>
  </si>
  <si>
    <t xml:space="preserve"> jeff JAEGER</t>
  </si>
  <si>
    <t xml:space="preserve"> jeff GOSSETT</t>
  </si>
  <si>
    <t>TEAM = chargers SimData=0x780</t>
  </si>
  <si>
    <t>PLAYBOOK R3474</t>
  </si>
  <si>
    <t xml:space="preserve"> P2256 </t>
  </si>
  <si>
    <t xml:space="preserve"> b.j. TOLLIVER</t>
  </si>
  <si>
    <t xml:space="preserve"> mark VLASIC</t>
  </si>
  <si>
    <t xml:space="preserve"> marion BUTTS</t>
  </si>
  <si>
    <t xml:space="preserve"> rod BERNSTINE</t>
  </si>
  <si>
    <t xml:space="preserve"> joe CARAVELLO</t>
  </si>
  <si>
    <t xml:space="preserve"> Face=0x14</t>
  </si>
  <si>
    <t xml:space="preserve"> ronnie HARMON</t>
  </si>
  <si>
    <t xml:space="preserve"> quinn EARLY</t>
  </si>
  <si>
    <t xml:space="preserve"> anthony MILLER</t>
  </si>
  <si>
    <t xml:space="preserve"> Face=0x97</t>
  </si>
  <si>
    <t xml:space="preserve"> nate LEWIS</t>
  </si>
  <si>
    <t xml:space="preserve"> wayne WALKER</t>
  </si>
  <si>
    <t xml:space="preserve"> derrick WALKER</t>
  </si>
  <si>
    <t xml:space="preserve"> arthur COX</t>
  </si>
  <si>
    <t xml:space="preserve"> frank CORNISH</t>
  </si>
  <si>
    <t xml:space="preserve"> courtney HALL</t>
  </si>
  <si>
    <t xml:space="preserve"> david RICHARDS</t>
  </si>
  <si>
    <t xml:space="preserve"> joel PATTEN</t>
  </si>
  <si>
    <t xml:space="preserve"> b. THOMPSON</t>
  </si>
  <si>
    <t xml:space="preserve"> burt GROSSMAN</t>
  </si>
  <si>
    <t xml:space="preserve"> les MILLER</t>
  </si>
  <si>
    <t xml:space="preserve"> lee WILLIAMS</t>
  </si>
  <si>
    <t xml:space="preserve"> leslie O.NEAL</t>
  </si>
  <si>
    <t xml:space="preserve"> junior SEAU</t>
  </si>
  <si>
    <t xml:space="preserve"> gary PLUMMER</t>
  </si>
  <si>
    <t xml:space="preserve"> henry ROLLING</t>
  </si>
  <si>
    <t xml:space="preserve"> sam SEALE</t>
  </si>
  <si>
    <t xml:space="preserve"> gill BYRD</t>
  </si>
  <si>
    <t xml:space="preserve"> 128 ]</t>
  </si>
  <si>
    <t xml:space="preserve"> vencie GLENN</t>
  </si>
  <si>
    <t xml:space="preserve"> martin BAYLESS</t>
  </si>
  <si>
    <t xml:space="preserve"> john KIDD</t>
  </si>
  <si>
    <t>TEAM = seahawks SimData=0x880</t>
  </si>
  <si>
    <t>PLAYBOOK R1735</t>
  </si>
  <si>
    <t xml:space="preserve"> P7531 </t>
  </si>
  <si>
    <t xml:space="preserve"> dave KRIEG</t>
  </si>
  <si>
    <t xml:space="preserve"> kelly STOUFFER</t>
  </si>
  <si>
    <t xml:space="preserve"> john l. WILLIAMS</t>
  </si>
  <si>
    <t xml:space="preserve"> derrick FENNER</t>
  </si>
  <si>
    <t xml:space="preserve"> james JONES</t>
  </si>
  <si>
    <t xml:space="preserve"> chris WARREN</t>
  </si>
  <si>
    <t xml:space="preserve"> brian BLADES</t>
  </si>
  <si>
    <t xml:space="preserve"> tommy KANE</t>
  </si>
  <si>
    <t xml:space="preserve"> paul SKANSI</t>
  </si>
  <si>
    <t xml:space="preserve"> jeff CHADWICK</t>
  </si>
  <si>
    <t xml:space="preserve"> ron HELLER</t>
  </si>
  <si>
    <t xml:space="preserve"> travis MCNEAL</t>
  </si>
  <si>
    <t xml:space="preserve"> grant FEASEL</t>
  </si>
  <si>
    <t xml:space="preserve"> edwin BAILEY</t>
  </si>
  <si>
    <t xml:space="preserve"> bryan MILLARD</t>
  </si>
  <si>
    <t xml:space="preserve"> andy HECK</t>
  </si>
  <si>
    <t xml:space="preserve"> ron MATTES</t>
  </si>
  <si>
    <t xml:space="preserve"> tony WOODS</t>
  </si>
  <si>
    <t xml:space="preserve"> joe NASH</t>
  </si>
  <si>
    <t xml:space="preserve"> jacob GREEN</t>
  </si>
  <si>
    <t>[88</t>
  </si>
  <si>
    <t xml:space="preserve"> rufus PORTER</t>
  </si>
  <si>
    <t>[55</t>
  </si>
  <si>
    <t xml:space="preserve"> cortez KENNEDY</t>
  </si>
  <si>
    <t xml:space="preserve"> david WYMAN</t>
  </si>
  <si>
    <t xml:space="preserve"> terry WOODEN</t>
  </si>
  <si>
    <t xml:space="preserve"> patrick HUNTER</t>
  </si>
  <si>
    <t xml:space="preserve"> dwayne HARPER</t>
  </si>
  <si>
    <t xml:space="preserve"> eugene ROBINSON</t>
  </si>
  <si>
    <t xml:space="preserve"> nesby GLASGOW</t>
  </si>
  <si>
    <t xml:space="preserve"> norm JOHNSON</t>
  </si>
  <si>
    <t xml:space="preserve"> rick DONNELLY</t>
  </si>
  <si>
    <t>TEAM = redskins SimData=0x980</t>
  </si>
  <si>
    <t>PLAYBOOK R7584</t>
  </si>
  <si>
    <t xml:space="preserve"> P4756 </t>
  </si>
  <si>
    <t xml:space="preserve"> mark RYPIEN</t>
  </si>
  <si>
    <t xml:space="preserve"> stan HUMPHRIES</t>
  </si>
  <si>
    <t xml:space="preserve"> earnest BYNER</t>
  </si>
  <si>
    <t xml:space="preserve"> ricky SANDERS</t>
  </si>
  <si>
    <t xml:space="preserve"> gerald RIGGS</t>
  </si>
  <si>
    <t xml:space="preserve"> kelvin BRYANT</t>
  </si>
  <si>
    <t xml:space="preserve"> art MONK</t>
  </si>
  <si>
    <t xml:space="preserve"> gary CLARK</t>
  </si>
  <si>
    <t xml:space="preserve"> brian MITCHELL</t>
  </si>
  <si>
    <t xml:space="preserve"> joe HOWARD</t>
  </si>
  <si>
    <t xml:space="preserve"> don WARREN</t>
  </si>
  <si>
    <t xml:space="preserve"> jimmie JOHNSON</t>
  </si>
  <si>
    <t xml:space="preserve"> jeff BOSTIC</t>
  </si>
  <si>
    <t xml:space="preserve"> Face=0x1c</t>
  </si>
  <si>
    <t xml:space="preserve"> russ GRIMM</t>
  </si>
  <si>
    <t xml:space="preserve"> raleigh MCKENZIE</t>
  </si>
  <si>
    <t xml:space="preserve"> jim LACHEY</t>
  </si>
  <si>
    <t xml:space="preserve"> ed SIMMONS</t>
  </si>
  <si>
    <t xml:space="preserve"> markus KOCH</t>
  </si>
  <si>
    <t xml:space="preserve"> darryl GRANT</t>
  </si>
  <si>
    <t xml:space="preserve"> charles MANN</t>
  </si>
  <si>
    <t xml:space="preserve"> wilber MARSHALL</t>
  </si>
  <si>
    <t xml:space="preserve"> greg MANUSKY</t>
  </si>
  <si>
    <t xml:space="preserve"> tracy ROCKER</t>
  </si>
  <si>
    <t xml:space="preserve"> andre COLLINS</t>
  </si>
  <si>
    <t>[62</t>
  </si>
  <si>
    <t xml:space="preserve"> darrell GREEN</t>
  </si>
  <si>
    <t xml:space="preserve"> martin MAYHEW</t>
  </si>
  <si>
    <t xml:space="preserve"> 115 ]</t>
  </si>
  <si>
    <t xml:space="preserve"> todd BOWLES</t>
  </si>
  <si>
    <t xml:space="preserve"> alvin WALTON</t>
  </si>
  <si>
    <t xml:space="preserve"> chip LOHMILLER</t>
  </si>
  <si>
    <t xml:space="preserve"> kelly GOODBURN</t>
  </si>
  <si>
    <t>TEAM = giants SimData=0xdb1</t>
  </si>
  <si>
    <t>PLAYBOOK R4667</t>
  </si>
  <si>
    <t xml:space="preserve"> P5867 </t>
  </si>
  <si>
    <t xml:space="preserve"> phil SIMMS</t>
  </si>
  <si>
    <t xml:space="preserve"> jeff HOSTETLER</t>
  </si>
  <si>
    <t xml:space="preserve"> ottis ANDERSON</t>
  </si>
  <si>
    <t xml:space="preserve"> david MEGGETT</t>
  </si>
  <si>
    <t xml:space="preserve"> maurice CARTHON</t>
  </si>
  <si>
    <t xml:space="preserve"> rodney HAMPTON</t>
  </si>
  <si>
    <t xml:space="preserve"> mark INGRAM</t>
  </si>
  <si>
    <t xml:space="preserve"> stephen BAKER</t>
  </si>
  <si>
    <t xml:space="preserve"> stacey ROBINSON</t>
  </si>
  <si>
    <t xml:space="preserve"> odessa TURNER</t>
  </si>
  <si>
    <t xml:space="preserve"> mark BAVARO</t>
  </si>
  <si>
    <t xml:space="preserve"> howard CROSS</t>
  </si>
  <si>
    <t xml:space="preserve"> bart OATES</t>
  </si>
  <si>
    <t xml:space="preserve"> william ROBERTS</t>
  </si>
  <si>
    <t xml:space="preserve"> eric MOORE</t>
  </si>
  <si>
    <t xml:space="preserve"> john ELLIOTT</t>
  </si>
  <si>
    <t xml:space="preserve"> doug RIESENBERG</t>
  </si>
  <si>
    <t xml:space="preserve"> leonard MARSHALL</t>
  </si>
  <si>
    <t xml:space="preserve"> erik HOWARD</t>
  </si>
  <si>
    <t xml:space="preserve"> eric DORSEY</t>
  </si>
  <si>
    <t xml:space="preserve"> lawrence TAYLOR</t>
  </si>
  <si>
    <t>[115</t>
  </si>
  <si>
    <t xml:space="preserve"> pepper JOHNSON</t>
  </si>
  <si>
    <t xml:space="preserve"> gary REASONS</t>
  </si>
  <si>
    <t xml:space="preserve"> carl BANKS</t>
  </si>
  <si>
    <t xml:space="preserve"> everson WALLS</t>
  </si>
  <si>
    <t xml:space="preserve"> mark COLLINS</t>
  </si>
  <si>
    <t xml:space="preserve"> myron GUYTON</t>
  </si>
  <si>
    <t xml:space="preserve"> greg JACKSON</t>
  </si>
  <si>
    <t xml:space="preserve"> 69 ]</t>
  </si>
  <si>
    <t xml:space="preserve"> matt BAHR</t>
  </si>
  <si>
    <t xml:space="preserve"> sean LANDETA</t>
  </si>
  <si>
    <t>TEAM = eagles SimData=0xe30</t>
  </si>
  <si>
    <t>PLAYBOOK R2152</t>
  </si>
  <si>
    <t xml:space="preserve"> P2581 </t>
  </si>
  <si>
    <t xml:space="preserve"> qb EAGLES</t>
  </si>
  <si>
    <t xml:space="preserve"> Face=0xd4</t>
  </si>
  <si>
    <t xml:space="preserve"> jim MCMAHON</t>
  </si>
  <si>
    <t xml:space="preserve"> keith BYARS</t>
  </si>
  <si>
    <t xml:space="preserve"> heath SHERMAN</t>
  </si>
  <si>
    <t xml:space="preserve"> anthony TONEY</t>
  </si>
  <si>
    <t xml:space="preserve"> robert DRUMMOND</t>
  </si>
  <si>
    <t xml:space="preserve"> fred BARNETT</t>
  </si>
  <si>
    <t xml:space="preserve"> calvin WILLIAMS</t>
  </si>
  <si>
    <t xml:space="preserve"> mike QUICK</t>
  </si>
  <si>
    <t xml:space="preserve"> kenny JACKSON</t>
  </si>
  <si>
    <t xml:space="preserve"> keith JACKSON</t>
  </si>
  <si>
    <t xml:space="preserve"> harper LE BEL</t>
  </si>
  <si>
    <t xml:space="preserve"> david ALEXANDER</t>
  </si>
  <si>
    <t xml:space="preserve"> mike SCHAD</t>
  </si>
  <si>
    <t xml:space="preserve"> ron SOLT</t>
  </si>
  <si>
    <t xml:space="preserve"> r. SINGLETARY</t>
  </si>
  <si>
    <t xml:space="preserve"> clyde SIMMONS</t>
  </si>
  <si>
    <t>[48</t>
  </si>
  <si>
    <t xml:space="preserve"> mike GOLIC</t>
  </si>
  <si>
    <t xml:space="preserve"> reggie WHITE</t>
  </si>
  <si>
    <t>[97</t>
  </si>
  <si>
    <t xml:space="preserve"> jessie SMALL</t>
  </si>
  <si>
    <t xml:space="preserve"> jerome BROWN</t>
  </si>
  <si>
    <t xml:space="preserve"> byron EVANS</t>
  </si>
  <si>
    <t xml:space="preserve"> seth JOYNER</t>
  </si>
  <si>
    <t xml:space="preserve"> eric ALLEN</t>
  </si>
  <si>
    <t xml:space="preserve"> ben SMITH</t>
  </si>
  <si>
    <t xml:space="preserve"> wes HOPKINS</t>
  </si>
  <si>
    <t xml:space="preserve"> andre WATERS</t>
  </si>
  <si>
    <t xml:space="preserve"> roger RUZEK</t>
  </si>
  <si>
    <t xml:space="preserve"> Face=0x16</t>
  </si>
  <si>
    <t>TEAM = cardinals SimData=0x1a0</t>
  </si>
  <si>
    <t>PLAYBOOK R6474</t>
  </si>
  <si>
    <t xml:space="preserve"> P5854 </t>
  </si>
  <si>
    <t xml:space="preserve"> timm ROSENBACH</t>
  </si>
  <si>
    <t xml:space="preserve"> tom TUPA</t>
  </si>
  <si>
    <t xml:space="preserve"> johnny JOHNSON</t>
  </si>
  <si>
    <t xml:space="preserve"> roy GREEN</t>
  </si>
  <si>
    <t xml:space="preserve"> ron WOLFLEY</t>
  </si>
  <si>
    <t xml:space="preserve"> vai SIKAHEMA</t>
  </si>
  <si>
    <t xml:space="preserve"> ricky PROEHL</t>
  </si>
  <si>
    <t xml:space="preserve"> ernie JONES</t>
  </si>
  <si>
    <t xml:space="preserve"> anthony THOMPSON</t>
  </si>
  <si>
    <t xml:space="preserve"> j.t. SMITH</t>
  </si>
  <si>
    <t xml:space="preserve"> walter REEVES</t>
  </si>
  <si>
    <t xml:space="preserve"> tim JORDEN</t>
  </si>
  <si>
    <t xml:space="preserve"> bill LEWIS</t>
  </si>
  <si>
    <t xml:space="preserve"> derek KENNARD</t>
  </si>
  <si>
    <t xml:space="preserve"> Face=0xb9</t>
  </si>
  <si>
    <t xml:space="preserve"> lance SMITH</t>
  </si>
  <si>
    <t xml:space="preserve"> luis SHARPE</t>
  </si>
  <si>
    <t xml:space="preserve"> tootie ROBBINS</t>
  </si>
  <si>
    <t xml:space="preserve"> rod SADDLER</t>
  </si>
  <si>
    <t xml:space="preserve"> jim WAHLER</t>
  </si>
  <si>
    <t xml:space="preserve"> freddie joe NUNN</t>
  </si>
  <si>
    <t xml:space="preserve"> ken HARVEY</t>
  </si>
  <si>
    <t xml:space="preserve"> garth JAX</t>
  </si>
  <si>
    <t xml:space="preserve"> eric HILL</t>
  </si>
  <si>
    <t xml:space="preserve"> anthony BELL</t>
  </si>
  <si>
    <t xml:space="preserve"> jay TAYLOR</t>
  </si>
  <si>
    <t xml:space="preserve"> cedric MACK</t>
  </si>
  <si>
    <t xml:space="preserve"> lonnie YOUNG</t>
  </si>
  <si>
    <t xml:space="preserve"> tim MCDONALD</t>
  </si>
  <si>
    <t xml:space="preserve"> al DEL GRECO</t>
  </si>
  <si>
    <t>[2 ]</t>
  </si>
  <si>
    <t xml:space="preserve"> rich CAMARILLO</t>
  </si>
  <si>
    <t>TEAM = cowboys SimData=0x6b0</t>
  </si>
  <si>
    <t>PLAYBOOK R2338</t>
  </si>
  <si>
    <t xml:space="preserve"> P1532 </t>
  </si>
  <si>
    <t xml:space="preserve"> troy AIKMAN</t>
  </si>
  <si>
    <t xml:space="preserve"> babe LAUFENBERG</t>
  </si>
  <si>
    <t xml:space="preserve"> emmitt SMITH</t>
  </si>
  <si>
    <t xml:space="preserve"> tommie AGEE</t>
  </si>
  <si>
    <t xml:space="preserve"> alonzo HIGHSMITH</t>
  </si>
  <si>
    <t xml:space="preserve"> robert PERRYMAN</t>
  </si>
  <si>
    <t xml:space="preserve"> kelvin MARTIN</t>
  </si>
  <si>
    <t xml:space="preserve"> michael IRVIN</t>
  </si>
  <si>
    <t xml:space="preserve"> alexander WRIGHT</t>
  </si>
  <si>
    <t xml:space="preserve"> james DIXON</t>
  </si>
  <si>
    <t xml:space="preserve"> jay NOVACEK</t>
  </si>
  <si>
    <t xml:space="preserve"> rob AWALT</t>
  </si>
  <si>
    <t xml:space="preserve"> mark STEPNOSKI</t>
  </si>
  <si>
    <t xml:space="preserve"> crawford KER</t>
  </si>
  <si>
    <t xml:space="preserve"> john GESEK</t>
  </si>
  <si>
    <t xml:space="preserve"> kevin GOGAN</t>
  </si>
  <si>
    <t xml:space="preserve"> nate NEWTON</t>
  </si>
  <si>
    <t xml:space="preserve"> tony TOLBERT</t>
  </si>
  <si>
    <t xml:space="preserve"> danny NOONAN</t>
  </si>
  <si>
    <t xml:space="preserve"> daniel STUBBS</t>
  </si>
  <si>
    <t xml:space="preserve"> ken NORTON</t>
  </si>
  <si>
    <t>[15</t>
  </si>
  <si>
    <t xml:space="preserve"> eugene LOCKHART</t>
  </si>
  <si>
    <t xml:space="preserve"> jimmie JONES</t>
  </si>
  <si>
    <t xml:space="preserve"> jack DEL RIO</t>
  </si>
  <si>
    <t xml:space="preserve"> manny HENDRIX</t>
  </si>
  <si>
    <t xml:space="preserve"> issiac HOLT</t>
  </si>
  <si>
    <t xml:space="preserve"> 79 ]</t>
  </si>
  <si>
    <t xml:space="preserve"> ray HORTON</t>
  </si>
  <si>
    <t xml:space="preserve"> james WASHINGTON</t>
  </si>
  <si>
    <t xml:space="preserve"> ken WILLIS</t>
  </si>
  <si>
    <t xml:space="preserve"> mike SAXON</t>
  </si>
  <si>
    <t>TEAM = bears SimData=0xca0</t>
  </si>
  <si>
    <t>PLAYBOOK R8136</t>
  </si>
  <si>
    <t xml:space="preserve"> P3637 </t>
  </si>
  <si>
    <t xml:space="preserve"> jim HARBAUGH</t>
  </si>
  <si>
    <t xml:space="preserve"> mike TOMCZAK</t>
  </si>
  <si>
    <t xml:space="preserve"> brad MUSTER</t>
  </si>
  <si>
    <t xml:space="preserve"> neal ANDERSON</t>
  </si>
  <si>
    <t xml:space="preserve"> mark GREEN</t>
  </si>
  <si>
    <t xml:space="preserve"> johnny BAILEY</t>
  </si>
  <si>
    <t xml:space="preserve"> ron MORRIS</t>
  </si>
  <si>
    <t xml:space="preserve"> wendell DAVIS</t>
  </si>
  <si>
    <t xml:space="preserve"> glen KOZLOWSKI</t>
  </si>
  <si>
    <t xml:space="preserve"> dennis GENTRY</t>
  </si>
  <si>
    <t xml:space="preserve"> james THORNTON</t>
  </si>
  <si>
    <t xml:space="preserve"> cap BOSO</t>
  </si>
  <si>
    <t xml:space="preserve"> jay HILGENBERG</t>
  </si>
  <si>
    <t xml:space="preserve"> mark BORTZ</t>
  </si>
  <si>
    <t xml:space="preserve"> tom THAYER</t>
  </si>
  <si>
    <t xml:space="preserve"> jim COVERT</t>
  </si>
  <si>
    <t xml:space="preserve"> keith VAN HORNE</t>
  </si>
  <si>
    <t xml:space="preserve"> richard DENT</t>
  </si>
  <si>
    <t xml:space="preserve"> william PERRY</t>
  </si>
  <si>
    <t xml:space="preserve"> trace ARMSTRONG</t>
  </si>
  <si>
    <t>[84</t>
  </si>
  <si>
    <t xml:space="preserve"> jim MORRISSEY</t>
  </si>
  <si>
    <t xml:space="preserve"> dan HAMPTON</t>
  </si>
  <si>
    <t xml:space="preserve"> mike SINGLETARY</t>
  </si>
  <si>
    <t xml:space="preserve"> ron RIVERA</t>
  </si>
  <si>
    <t xml:space="preserve"> lemuel STINSON</t>
  </si>
  <si>
    <t xml:space="preserve"> 53 ]</t>
  </si>
  <si>
    <t xml:space="preserve"> donnell WOOLFORD</t>
  </si>
  <si>
    <t xml:space="preserve"> mark CARRIER</t>
  </si>
  <si>
    <t xml:space="preserve"> shaun GAYLE</t>
  </si>
  <si>
    <t xml:space="preserve"> kevin BUTLER</t>
  </si>
  <si>
    <t xml:space="preserve"> maury BUFORD</t>
  </si>
  <si>
    <t>TEAM = lions SimData=0x162</t>
  </si>
  <si>
    <t>PLAYBOOK R5321</t>
  </si>
  <si>
    <t xml:space="preserve"> P2442 </t>
  </si>
  <si>
    <t xml:space="preserve"> rodney PEETE</t>
  </si>
  <si>
    <t xml:space="preserve"> andre WARE</t>
  </si>
  <si>
    <t xml:space="preserve"> barry SANDERS</t>
  </si>
  <si>
    <t xml:space="preserve"> aubrey MATTHEWS</t>
  </si>
  <si>
    <t xml:space="preserve"> james WILDER</t>
  </si>
  <si>
    <t xml:space="preserve"> mel GRAY</t>
  </si>
  <si>
    <t xml:space="preserve"> robert CLARK</t>
  </si>
  <si>
    <t xml:space="preserve"> willie GREEN</t>
  </si>
  <si>
    <t xml:space="preserve"> jeff CAMPBELL</t>
  </si>
  <si>
    <t xml:space="preserve"> terry GREER</t>
  </si>
  <si>
    <t xml:space="preserve"> mike FARR</t>
  </si>
  <si>
    <t xml:space="preserve"> kevin GLOVER</t>
  </si>
  <si>
    <t xml:space="preserve"> eric ANDOLSEK</t>
  </si>
  <si>
    <t xml:space="preserve"> ken DALLAFIOR</t>
  </si>
  <si>
    <t xml:space="preserve"> lomas BROWN</t>
  </si>
  <si>
    <t xml:space="preserve"> harvey SALEM</t>
  </si>
  <si>
    <t xml:space="preserve"> dan OWENS</t>
  </si>
  <si>
    <t xml:space="preserve"> jerry BALL</t>
  </si>
  <si>
    <t xml:space="preserve"> keith FERGUSON</t>
  </si>
  <si>
    <t xml:space="preserve"> michael COFER</t>
  </si>
  <si>
    <t>[104</t>
  </si>
  <si>
    <t xml:space="preserve"> dennis GIBSON</t>
  </si>
  <si>
    <t xml:space="preserve"> chris SPIELMAN</t>
  </si>
  <si>
    <t xml:space="preserve"> george JAMISON</t>
  </si>
  <si>
    <t xml:space="preserve"> leroy IRVIN</t>
  </si>
  <si>
    <t xml:space="preserve"> ray CROCKETT</t>
  </si>
  <si>
    <t xml:space="preserve"> 61 ]</t>
  </si>
  <si>
    <t xml:space="preserve"> bennie BLADES</t>
  </si>
  <si>
    <t xml:space="preserve"> william WHITE</t>
  </si>
  <si>
    <t xml:space="preserve"> eddie MURRAY</t>
  </si>
  <si>
    <t xml:space="preserve"> jim ARNOLD</t>
  </si>
  <si>
    <t>TEAM = packers SimData=0x553</t>
  </si>
  <si>
    <t>PLAYBOOK R6477</t>
  </si>
  <si>
    <t xml:space="preserve"> P5838 </t>
  </si>
  <si>
    <t xml:space="preserve"> don MAJKOWSKI</t>
  </si>
  <si>
    <t xml:space="preserve"> anthony DILWEG</t>
  </si>
  <si>
    <t xml:space="preserve"> Face=0x8</t>
  </si>
  <si>
    <t xml:space="preserve"> keith WOODSIDE</t>
  </si>
  <si>
    <t xml:space="preserve"> michael HADDIX</t>
  </si>
  <si>
    <t xml:space="preserve"> darrell THOMPSON</t>
  </si>
  <si>
    <t xml:space="preserve"> Face=0x9d</t>
  </si>
  <si>
    <t xml:space="preserve"> herman FONTENOT</t>
  </si>
  <si>
    <t xml:space="preserve"> sterling SHARPE</t>
  </si>
  <si>
    <t xml:space="preserve"> perry KEMP</t>
  </si>
  <si>
    <t xml:space="preserve"> charles WILSON</t>
  </si>
  <si>
    <t xml:space="preserve"> jeff QUERY</t>
  </si>
  <si>
    <t xml:space="preserve"> ed WEST</t>
  </si>
  <si>
    <t xml:space="preserve"> jackie HARRIS</t>
  </si>
  <si>
    <t xml:space="preserve"> james CAMPEN</t>
  </si>
  <si>
    <t xml:space="preserve"> rich MORAN</t>
  </si>
  <si>
    <t xml:space="preserve"> ron HALLSTROM</t>
  </si>
  <si>
    <t xml:space="preserve"> alan VEINGRAD</t>
  </si>
  <si>
    <t xml:space="preserve"> tony MANDARICH</t>
  </si>
  <si>
    <t xml:space="preserve"> robert BROWN</t>
  </si>
  <si>
    <t xml:space="preserve"> bob NELSON</t>
  </si>
  <si>
    <t xml:space="preserve"> matt BROCK</t>
  </si>
  <si>
    <t>[61</t>
  </si>
  <si>
    <t xml:space="preserve"> tim HARRIS</t>
  </si>
  <si>
    <t xml:space="preserve"> johnny HOLLAND</t>
  </si>
  <si>
    <t xml:space="preserve"> brian NOBLE</t>
  </si>
  <si>
    <t xml:space="preserve"> scott STEPHEN</t>
  </si>
  <si>
    <t xml:space="preserve"> jerry HOLMES</t>
  </si>
  <si>
    <t xml:space="preserve"> 71 ]</t>
  </si>
  <si>
    <t xml:space="preserve"> mark LEE</t>
  </si>
  <si>
    <t xml:space="preserve"> chuck CECIL</t>
  </si>
  <si>
    <t xml:space="preserve"> mark MURPHY</t>
  </si>
  <si>
    <t xml:space="preserve"> chris JACKE</t>
  </si>
  <si>
    <t xml:space="preserve"> don BRACKEN</t>
  </si>
  <si>
    <t>TEAM = vikings SimData=0x4c0</t>
  </si>
  <si>
    <t>PLAYBOOK R2475</t>
  </si>
  <si>
    <t xml:space="preserve"> P6334 </t>
  </si>
  <si>
    <t xml:space="preserve"> wade WILSON</t>
  </si>
  <si>
    <t xml:space="preserve"> rich GANNON</t>
  </si>
  <si>
    <t xml:space="preserve"> herschel WALKER</t>
  </si>
  <si>
    <t xml:space="preserve"> rick FENNEY</t>
  </si>
  <si>
    <t xml:space="preserve"> jessie CLARK</t>
  </si>
  <si>
    <t xml:space="preserve"> alfred ANDERSON</t>
  </si>
  <si>
    <t xml:space="preserve"> hassan JONES</t>
  </si>
  <si>
    <t xml:space="preserve"> anthony CARTER</t>
  </si>
  <si>
    <t xml:space="preserve"> leo LEWIS</t>
  </si>
  <si>
    <t xml:space="preserve"> cris CARTER</t>
  </si>
  <si>
    <t xml:space="preserve"> steve JORDAN</t>
  </si>
  <si>
    <t xml:space="preserve"> mike JONES</t>
  </si>
  <si>
    <t xml:space="preserve"> kirk LOWDERMILK</t>
  </si>
  <si>
    <t xml:space="preserve"> randall MCDANIEL</t>
  </si>
  <si>
    <t xml:space="preserve"> todd KALIS</t>
  </si>
  <si>
    <t xml:space="preserve"> gary ZIMMERMAN</t>
  </si>
  <si>
    <t xml:space="preserve"> tim IRWIN</t>
  </si>
  <si>
    <t xml:space="preserve"> chris DOLEMAN</t>
  </si>
  <si>
    <t xml:space="preserve"> Face=0x94</t>
  </si>
  <si>
    <t>[79</t>
  </si>
  <si>
    <t xml:space="preserve"> henry THOMAS</t>
  </si>
  <si>
    <t xml:space="preserve"> al NOGA</t>
  </si>
  <si>
    <t xml:space="preserve"> m. MERRIWEATHER</t>
  </si>
  <si>
    <t xml:space="preserve"> keith MILLARD</t>
  </si>
  <si>
    <t xml:space="preserve"> scott STUDWELL</t>
  </si>
  <si>
    <t xml:space="preserve"> ray BERRY</t>
  </si>
  <si>
    <t xml:space="preserve"> reggie RUTLAND</t>
  </si>
  <si>
    <t xml:space="preserve"> carl LEE</t>
  </si>
  <si>
    <t xml:space="preserve"> d. FULLINGTON</t>
  </si>
  <si>
    <t xml:space="preserve"> joey BROWNER</t>
  </si>
  <si>
    <t xml:space="preserve"> fuad REVEIZ</t>
  </si>
  <si>
    <t xml:space="preserve"> harry NEWSOME</t>
  </si>
  <si>
    <t xml:space="preserve"> RB1</t>
  </si>
  <si>
    <t>TEAM = buccaneers SimData=0x240</t>
  </si>
  <si>
    <t>PLAYBOOK R1145</t>
  </si>
  <si>
    <t xml:space="preserve"> P7535 </t>
  </si>
  <si>
    <t xml:space="preserve"> vinny TESTAVERDE</t>
  </si>
  <si>
    <t xml:space="preserve"> jeff CARLSON</t>
  </si>
  <si>
    <t xml:space="preserve"> Face=0xcc</t>
  </si>
  <si>
    <t xml:space="preserve"> reggie COBB</t>
  </si>
  <si>
    <t xml:space="preserve"> bruce PERKINS</t>
  </si>
  <si>
    <t xml:space="preserve"> john HARVEY</t>
  </si>
  <si>
    <t xml:space="preserve"> bruce HILL</t>
  </si>
  <si>
    <t xml:space="preserve"> danny PEEBLES</t>
  </si>
  <si>
    <t xml:space="preserve"> willie DREWREY</t>
  </si>
  <si>
    <t xml:space="preserve"> ron HALL</t>
  </si>
  <si>
    <t xml:space="preserve"> jesse ANDERSON</t>
  </si>
  <si>
    <t xml:space="preserve"> randy GRIMES</t>
  </si>
  <si>
    <t xml:space="preserve"> carl BAX</t>
  </si>
  <si>
    <t xml:space="preserve"> ian BECKLES</t>
  </si>
  <si>
    <t xml:space="preserve"> paul GRUBER</t>
  </si>
  <si>
    <t xml:space="preserve"> rob TAYLOR</t>
  </si>
  <si>
    <t xml:space="preserve"> jim SKOW</t>
  </si>
  <si>
    <t xml:space="preserve"> tim NEWTON</t>
  </si>
  <si>
    <t xml:space="preserve"> rueben DAVIS</t>
  </si>
  <si>
    <t xml:space="preserve"> kevin MURPHY</t>
  </si>
  <si>
    <t xml:space="preserve"> winston MOSS</t>
  </si>
  <si>
    <t xml:space="preserve"> eugene MARVE</t>
  </si>
  <si>
    <t xml:space="preserve"> broderick THOMAS</t>
  </si>
  <si>
    <t xml:space="preserve"> wayne HADDIX</t>
  </si>
  <si>
    <t xml:space="preserve"> ricky REYNOLDS</t>
  </si>
  <si>
    <t xml:space="preserve"> harry HAMILTON</t>
  </si>
  <si>
    <t xml:space="preserve"> mark ROBINSON</t>
  </si>
  <si>
    <t xml:space="preserve"> steve CHRISTIE</t>
  </si>
  <si>
    <t xml:space="preserve"> mark ROYALS</t>
  </si>
  <si>
    <t xml:space="preserve"> Face=0x4a</t>
  </si>
  <si>
    <t>TEAM = 49ers SimData=0xff2</t>
  </si>
  <si>
    <t>PLAYBOOK R2145</t>
  </si>
  <si>
    <t xml:space="preserve"> P1545 </t>
  </si>
  <si>
    <t xml:space="preserve"> joe MONTANA</t>
  </si>
  <si>
    <t xml:space="preserve"> steve YOUNG</t>
  </si>
  <si>
    <t xml:space="preserve"> roger CRAIG</t>
  </si>
  <si>
    <t xml:space="preserve"> tom RATHMAN</t>
  </si>
  <si>
    <t xml:space="preserve"> dexter CARTER</t>
  </si>
  <si>
    <t xml:space="preserve"> harry SYDNEY</t>
  </si>
  <si>
    <t xml:space="preserve"> john TAYLOR</t>
  </si>
  <si>
    <t xml:space="preserve"> jerry RICE</t>
  </si>
  <si>
    <t xml:space="preserve"> mike WILSON</t>
  </si>
  <si>
    <t xml:space="preserve"> mike SHERRARD</t>
  </si>
  <si>
    <t xml:space="preserve"> brent JONES</t>
  </si>
  <si>
    <t xml:space="preserve"> jamie WILLIAMS</t>
  </si>
  <si>
    <t xml:space="preserve"> jesse SAPOLU</t>
  </si>
  <si>
    <t xml:space="preserve"> guy MCINTYRE</t>
  </si>
  <si>
    <t xml:space="preserve"> harris BARTON</t>
  </si>
  <si>
    <t xml:space="preserve"> bubba PARIS</t>
  </si>
  <si>
    <t xml:space="preserve"> steve WALLACE</t>
  </si>
  <si>
    <t xml:space="preserve"> kevin FAGAN</t>
  </si>
  <si>
    <t xml:space="preserve"> michael CARTER</t>
  </si>
  <si>
    <t xml:space="preserve"> pierce HOLT</t>
  </si>
  <si>
    <t xml:space="preserve"> bill ROMANOWSKI</t>
  </si>
  <si>
    <t xml:space="preserve"> keith DELONG</t>
  </si>
  <si>
    <t xml:space="preserve"> matt MILLEN</t>
  </si>
  <si>
    <t xml:space="preserve"> charles HALEY</t>
  </si>
  <si>
    <t>[122</t>
  </si>
  <si>
    <t xml:space="preserve"> don GRIFFIN</t>
  </si>
  <si>
    <t xml:space="preserve"> darryl POLLARD</t>
  </si>
  <si>
    <t xml:space="preserve"> ronnie LOTT</t>
  </si>
  <si>
    <t xml:space="preserve"> dave WAYMER</t>
  </si>
  <si>
    <t xml:space="preserve"> mike COFER</t>
  </si>
  <si>
    <t xml:space="preserve"> barry HELTON</t>
  </si>
  <si>
    <t>TEAM = rams SimData=0x812</t>
  </si>
  <si>
    <t>PLAYBOOK R5855</t>
  </si>
  <si>
    <t xml:space="preserve"> P3542 </t>
  </si>
  <si>
    <t xml:space="preserve"> jim EVERETT</t>
  </si>
  <si>
    <t xml:space="preserve"> chuck LONG</t>
  </si>
  <si>
    <t xml:space="preserve"> cleveland GARY</t>
  </si>
  <si>
    <t xml:space="preserve"> curt WARNER</t>
  </si>
  <si>
    <t xml:space="preserve"> gaston GREEN</t>
  </si>
  <si>
    <t xml:space="preserve"> buford MCGEE</t>
  </si>
  <si>
    <t xml:space="preserve"> henry ELLARD</t>
  </si>
  <si>
    <t xml:space="preserve"> derrick FAISON</t>
  </si>
  <si>
    <t xml:space="preserve"> aaron COX</t>
  </si>
  <si>
    <t xml:space="preserve"> pete HOLOHAN</t>
  </si>
  <si>
    <t xml:space="preserve"> damone JOHNSON</t>
  </si>
  <si>
    <t xml:space="preserve"> tom NEWBERRY</t>
  </si>
  <si>
    <t xml:space="preserve"> bern BROSTEK</t>
  </si>
  <si>
    <t xml:space="preserve"> irv PANKEY</t>
  </si>
  <si>
    <t xml:space="preserve"> jackie SLATER</t>
  </si>
  <si>
    <t xml:space="preserve"> brian SMITH</t>
  </si>
  <si>
    <t xml:space="preserve"> alvin WRIGHT</t>
  </si>
  <si>
    <t xml:space="preserve"> doug REED</t>
  </si>
  <si>
    <t xml:space="preserve"> mike WILCHER</t>
  </si>
  <si>
    <t xml:space="preserve"> fred STRICKLAND</t>
  </si>
  <si>
    <t xml:space="preserve"> frank STAMS</t>
  </si>
  <si>
    <t xml:space="preserve"> kevin GREENE</t>
  </si>
  <si>
    <t>[96</t>
  </si>
  <si>
    <t xml:space="preserve"> bobby HUMPHERY</t>
  </si>
  <si>
    <t xml:space="preserve"> jerry GRAY</t>
  </si>
  <si>
    <t xml:space="preserve"> anthony NEWMAN</t>
  </si>
  <si>
    <t xml:space="preserve"> vince NEWSOME</t>
  </si>
  <si>
    <t xml:space="preserve"> mike LANSFORD</t>
  </si>
  <si>
    <t xml:space="preserve"> keith ENGLISH</t>
  </si>
  <si>
    <t>TEAM = saints SimData=0xb60</t>
  </si>
  <si>
    <t>PLAYBOOK R3855</t>
  </si>
  <si>
    <t xml:space="preserve"> P6237 </t>
  </si>
  <si>
    <t xml:space="preserve"> steve WALSH</t>
  </si>
  <si>
    <t xml:space="preserve"> john FOURCADE</t>
  </si>
  <si>
    <t xml:space="preserve"> craig HEYWARD</t>
  </si>
  <si>
    <t xml:space="preserve"> dalton HILLIARD</t>
  </si>
  <si>
    <t xml:space="preserve"> rueben MAYES</t>
  </si>
  <si>
    <t xml:space="preserve"> gil FENERTY</t>
  </si>
  <si>
    <t xml:space="preserve"> eric MARTIN</t>
  </si>
  <si>
    <t xml:space="preserve"> brent PERRIMAN</t>
  </si>
  <si>
    <t xml:space="preserve"> lonzell HILL</t>
  </si>
  <si>
    <t xml:space="preserve"> floyd TURNER</t>
  </si>
  <si>
    <t xml:space="preserve"> hoby BRENNER</t>
  </si>
  <si>
    <t xml:space="preserve"> john TICE</t>
  </si>
  <si>
    <t xml:space="preserve"> joel HILGENBERG</t>
  </si>
  <si>
    <t xml:space="preserve"> jim DOMBROWSKI</t>
  </si>
  <si>
    <t xml:space="preserve"> steve TRAPILO</t>
  </si>
  <si>
    <t xml:space="preserve"> kevin HAVERDINK</t>
  </si>
  <si>
    <t xml:space="preserve"> stan BROCK</t>
  </si>
  <si>
    <t xml:space="preserve"> renaldo TURNBULL</t>
  </si>
  <si>
    <t xml:space="preserve"> jim WILKS</t>
  </si>
  <si>
    <t xml:space="preserve"> wayne MARTIN</t>
  </si>
  <si>
    <t xml:space="preserve"> pat SWILLING</t>
  </si>
  <si>
    <t xml:space="preserve"> vaughan JOHNSON</t>
  </si>
  <si>
    <t xml:space="preserve"> sam MILLS</t>
  </si>
  <si>
    <t xml:space="preserve"> rickey JACKSON</t>
  </si>
  <si>
    <t xml:space="preserve"> toi COOK</t>
  </si>
  <si>
    <t xml:space="preserve"> robert MASSEY</t>
  </si>
  <si>
    <t xml:space="preserve"> gene ATKINS</t>
  </si>
  <si>
    <t xml:space="preserve"> brett MAXIE</t>
  </si>
  <si>
    <t xml:space="preserve"> morten ANDERSEN</t>
  </si>
  <si>
    <t xml:space="preserve"> tommy BARNHARDT</t>
  </si>
  <si>
    <t>TEAM = falcons SimData=0x802</t>
  </si>
  <si>
    <t>PLAYBOOK R5322</t>
  </si>
  <si>
    <t xml:space="preserve"> P2388 </t>
  </si>
  <si>
    <t xml:space="preserve"> chris MILLER</t>
  </si>
  <si>
    <t xml:space="preserve"> hugh MILLEN</t>
  </si>
  <si>
    <t xml:space="preserve"> mike ROZIER</t>
  </si>
  <si>
    <t xml:space="preserve"> michael HAYNES</t>
  </si>
  <si>
    <t xml:space="preserve"> steve BROUSSARD</t>
  </si>
  <si>
    <t xml:space="preserve"> keith JONES</t>
  </si>
  <si>
    <t xml:space="preserve"> floyd DIXON</t>
  </si>
  <si>
    <t xml:space="preserve"> andre RISON</t>
  </si>
  <si>
    <t xml:space="preserve"> tracy JOHNSON</t>
  </si>
  <si>
    <t xml:space="preserve"> george THOMAS</t>
  </si>
  <si>
    <t xml:space="preserve"> shawn COLLINS</t>
  </si>
  <si>
    <t xml:space="preserve"> gary WILKINS</t>
  </si>
  <si>
    <t xml:space="preserve"> jamie DUKES</t>
  </si>
  <si>
    <t xml:space="preserve"> houston HOOVER</t>
  </si>
  <si>
    <t xml:space="preserve"> bill FRALIC</t>
  </si>
  <si>
    <t xml:space="preserve"> mike KENN</t>
  </si>
  <si>
    <t xml:space="preserve"> chris HINTON</t>
  </si>
  <si>
    <t xml:space="preserve"> tim GREEN</t>
  </si>
  <si>
    <t xml:space="preserve"> tory EPPS</t>
  </si>
  <si>
    <t xml:space="preserve"> mike GANN</t>
  </si>
  <si>
    <t xml:space="preserve"> darion CONNER</t>
  </si>
  <si>
    <t xml:space="preserve"> john RADE</t>
  </si>
  <si>
    <t xml:space="preserve"> jessie TUGGLE</t>
  </si>
  <si>
    <t xml:space="preserve"> michael REID</t>
  </si>
  <si>
    <t xml:space="preserve"> deion SANDERS</t>
  </si>
  <si>
    <t xml:space="preserve"> charles DIMRY</t>
  </si>
  <si>
    <t xml:space="preserve"> scott CASE</t>
  </si>
  <si>
    <t xml:space="preserve"> brian JORDAN</t>
  </si>
  <si>
    <t xml:space="preserve"> greg DAVIS</t>
  </si>
  <si>
    <t xml:space="preserve"> scott FULHAGE</t>
  </si>
  <si>
    <t>colts at patriots</t>
  </si>
  <si>
    <t>jets at buccaneers</t>
  </si>
  <si>
    <t>bengals at broncos</t>
  </si>
  <si>
    <t>browns at cowboys</t>
  </si>
  <si>
    <t>oilers at raiders</t>
  </si>
  <si>
    <t>steelers at chargers</t>
  </si>
  <si>
    <t>seahawks at saints</t>
  </si>
  <si>
    <t>giants at 49ers</t>
  </si>
  <si>
    <t>eagles at packers</t>
  </si>
  <si>
    <t>bills at steelers</t>
  </si>
  <si>
    <t>colts at dolphins</t>
  </si>
  <si>
    <t>patriots at browns</t>
  </si>
  <si>
    <t>bengals at oilers</t>
  </si>
  <si>
    <t>chiefs at saints</t>
  </si>
  <si>
    <t>chargers at 49ers</t>
  </si>
  <si>
    <t>eagles at cardinals</t>
  </si>
  <si>
    <t>bears at buccaneers</t>
  </si>
  <si>
    <t>vikings at falcons</t>
  </si>
  <si>
    <t>colts at raiders</t>
  </si>
  <si>
    <t>patriots at steelers</t>
  </si>
  <si>
    <t>dolphins at lions</t>
  </si>
  <si>
    <t>oilers at chiefs</t>
  </si>
  <si>
    <t>broncos at seahawks</t>
  </si>
  <si>
    <t>chargers at falcons</t>
  </si>
  <si>
    <t>redskins at cardinals</t>
  </si>
  <si>
    <t>giants at bears</t>
  </si>
  <si>
    <t>vikings at 49ers</t>
  </si>
  <si>
    <t>rams at saints</t>
  </si>
  <si>
    <t>bills at buccaneers</t>
  </si>
  <si>
    <t>colts at lions</t>
  </si>
  <si>
    <t>dolphins at packers</t>
  </si>
  <si>
    <t>patriots at oilers</t>
  </si>
  <si>
    <t>jets at bears</t>
  </si>
  <si>
    <t>bengals at redskins</t>
  </si>
  <si>
    <t>browns at giants</t>
  </si>
  <si>
    <t>chiefs at seahawks</t>
  </si>
  <si>
    <t>cardinals at cowboys</t>
  </si>
  <si>
    <t>raiders at falcons</t>
  </si>
  <si>
    <t>bills at bears</t>
  </si>
  <si>
    <t>colts at seahawks</t>
  </si>
  <si>
    <t>patriots at cardinals</t>
  </si>
  <si>
    <t>broncos at vikings</t>
  </si>
  <si>
    <t>raiders at 49ers</t>
  </si>
  <si>
    <t>lions at buccaneers</t>
  </si>
  <si>
    <t>packers at rams</t>
  </si>
  <si>
    <t>jets at browns</t>
  </si>
  <si>
    <t>bengals at seahawks</t>
  </si>
  <si>
    <t>oilers at broncos</t>
  </si>
  <si>
    <t>redskins at bears</t>
  </si>
  <si>
    <t>eagles at buccaneers</t>
  </si>
  <si>
    <t>bills at colts</t>
  </si>
  <si>
    <t>jets at oilers</t>
  </si>
  <si>
    <t>steelers at giants</t>
  </si>
  <si>
    <t>raiders at seahawks</t>
  </si>
  <si>
    <t>chargers at rams</t>
  </si>
  <si>
    <t>eagles at saints</t>
  </si>
  <si>
    <t>cardinals at vikings</t>
  </si>
  <si>
    <t>49ers at falcons</t>
  </si>
  <si>
    <t>bills at bengals</t>
  </si>
  <si>
    <t>colts at jets</t>
  </si>
  <si>
    <t>dolphins at oilers</t>
  </si>
  <si>
    <t>patriots at vikings</t>
  </si>
  <si>
    <t>browns at chargers</t>
  </si>
  <si>
    <t>steelers at seahawks</t>
  </si>
  <si>
    <t>raiders at rams</t>
  </si>
  <si>
    <t>cardinals at falcons</t>
  </si>
  <si>
    <t>patriots at broncos</t>
  </si>
  <si>
    <t>chargers at seahawks</t>
  </si>
  <si>
    <t>cowboys at lions</t>
  </si>
  <si>
    <t>bears at saints</t>
  </si>
  <si>
    <t>jets at packers</t>
  </si>
  <si>
    <t>oilers at redskins</t>
  </si>
  <si>
    <t>steelers at broncos</t>
  </si>
  <si>
    <t>bills at packers</t>
  </si>
  <si>
    <t>oilers at cowboys</t>
  </si>
  <si>
    <t>chiefs at rams</t>
  </si>
  <si>
    <t>redskins at falcons</t>
  </si>
  <si>
    <t>colts at bears</t>
  </si>
  <si>
    <t>bengals at eagles</t>
  </si>
  <si>
    <t>browns at oilers</t>
  </si>
  <si>
    <t>lions at rams</t>
  </si>
  <si>
    <t>dolphins at bears</t>
  </si>
  <si>
    <t>bengals at raiders</t>
  </si>
  <si>
    <t>browns at chiefs</t>
  </si>
  <si>
    <t>oilers at steelers</t>
  </si>
  <si>
    <t>giants at buccaneers</t>
  </si>
  <si>
    <t>dolphins at buccaneers</t>
  </si>
  <si>
    <t>oilers at eagles</t>
  </si>
  <si>
    <t>redskins at rams</t>
  </si>
  <si>
    <t>steelers at cowboys</t>
  </si>
  <si>
    <t>packers at falcons</t>
  </si>
  <si>
    <t>bills at raiders</t>
  </si>
  <si>
    <t>dolphins at bengals</t>
  </si>
  <si>
    <t>jets at lions</t>
  </si>
  <si>
    <t>browns at broncos</t>
  </si>
  <si>
    <t>cowboys at saints</t>
  </si>
  <si>
    <t>dolphins at chargers</t>
  </si>
  <si>
    <t>broncos at cardinals</t>
  </si>
  <si>
    <t>chiefs at 49ers</t>
  </si>
  <si>
    <t>seahawks at falcons</t>
  </si>
  <si>
    <t>vikings at rams</t>
  </si>
  <si>
    <t>bills at lions</t>
  </si>
  <si>
    <t>colts at buccaneers</t>
  </si>
  <si>
    <t>patriots at bengals</t>
  </si>
  <si>
    <t>oilers at giants</t>
  </si>
  <si>
    <t>cardinals at saints</t>
  </si>
  <si>
    <t>cowboys at falcons</t>
  </si>
  <si>
    <t>bears at 49ers</t>
  </si>
  <si>
    <t>PHX</t>
  </si>
  <si>
    <t>RAM</t>
  </si>
  <si>
    <t>RAI</t>
  </si>
  <si>
    <t>1 for yes, 0 for no</t>
  </si>
  <si>
    <t>1 for yes 0 forno</t>
  </si>
  <si>
    <t>WR</t>
  </si>
  <si>
    <t>TOP2WR</t>
  </si>
  <si>
    <t>QBVRL</t>
  </si>
  <si>
    <t>COPY AND PASTE INPUT INTO A thru O collumns</t>
  </si>
  <si>
    <t>grap hack</t>
  </si>
  <si>
    <t>PA/PC hack</t>
  </si>
  <si>
    <t>orig rom avg</t>
  </si>
  <si>
    <t>orig rom stdev</t>
  </si>
  <si>
    <t>romavg</t>
  </si>
  <si>
    <t>romstdv</t>
  </si>
  <si>
    <t>romstdev</t>
  </si>
  <si>
    <t>pass</t>
  </si>
  <si>
    <t>MS</t>
  </si>
  <si>
    <t>HP</t>
  </si>
  <si>
    <t>PS</t>
  </si>
  <si>
    <t>PC</t>
  </si>
  <si>
    <t>PA</t>
  </si>
  <si>
    <t>APB</t>
  </si>
  <si>
    <t>DBS</t>
  </si>
  <si>
    <t>DBTC</t>
  </si>
  <si>
    <t>DLLE</t>
  </si>
  <si>
    <t>OLLG</t>
  </si>
  <si>
    <t>LBLI</t>
  </si>
  <si>
    <t>LBLO</t>
  </si>
  <si>
    <t>OLLT</t>
  </si>
  <si>
    <t>DLNT</t>
  </si>
  <si>
    <t>QB</t>
  </si>
  <si>
    <t>DBRC</t>
  </si>
  <si>
    <t>DLRE</t>
  </si>
  <si>
    <t>OLRG</t>
  </si>
  <si>
    <t>LBRI</t>
  </si>
  <si>
    <t>LBRO</t>
  </si>
  <si>
    <t>OLRT</t>
  </si>
  <si>
    <t>DBSS</t>
  </si>
  <si>
    <t>average</t>
  </si>
  <si>
    <t>average starter</t>
  </si>
  <si>
    <t>avg</t>
  </si>
  <si>
    <t>stdv</t>
  </si>
  <si>
    <t>rs</t>
  </si>
  <si>
    <t>rp</t>
  </si>
  <si>
    <t>ms</t>
  </si>
  <si>
    <t>INT</t>
  </si>
  <si>
    <t>stdevp</t>
  </si>
  <si>
    <t>norm</t>
  </si>
  <si>
    <t>OFFPASS</t>
  </si>
  <si>
    <t>OFFRUN</t>
  </si>
  <si>
    <t>DL</t>
  </si>
  <si>
    <t>LB</t>
  </si>
  <si>
    <t>DB</t>
  </si>
  <si>
    <t>RS</t>
  </si>
  <si>
    <t>RP</t>
  </si>
  <si>
    <t>Grouping weightings</t>
  </si>
  <si>
    <t>LB1</t>
  </si>
  <si>
    <t>LB2</t>
  </si>
  <si>
    <t>LB3</t>
  </si>
  <si>
    <t>LB4</t>
  </si>
  <si>
    <t>DB1</t>
  </si>
  <si>
    <t>DB2</t>
  </si>
  <si>
    <t>DB3</t>
  </si>
  <si>
    <t>DB4</t>
  </si>
  <si>
    <t>Weights add to 100%</t>
  </si>
  <si>
    <t>Receiving</t>
  </si>
  <si>
    <t>WR/RB/TE</t>
  </si>
  <si>
    <t>Total</t>
  </si>
  <si>
    <t>Examples</t>
  </si>
  <si>
    <t>DLOVERALL</t>
  </si>
  <si>
    <t>Weighting</t>
  </si>
  <si>
    <t>RB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</si>
</sst>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%"/>
    <numFmt numFmtId="166" formatCode="0.000"/>
    <numFmt numFmtId="167" formatCode="&quot;$&quot;#,##0"/>
    <numFmt numFmtId="168" formatCode="#,##0.0"/>
    <numFmt numFmtId="169" formatCode="&quot;$&quot;#,##0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1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164" fontId="0" fillId="0" borderId="0" xfId="0" applyNumberFormat="1" applyFont="1"/>
    <xf numFmtId="0" fontId="2" fillId="0" borderId="0" xfId="0" applyFont="1"/>
    <xf numFmtId="9" fontId="2" fillId="0" borderId="0" xfId="0" applyNumberFormat="1" applyFont="1" applyAlignment="1">
      <alignment horizontal="center"/>
    </xf>
    <xf numFmtId="165" fontId="0" fillId="0" borderId="0" xfId="0" applyNumberFormat="1"/>
    <xf numFmtId="9" fontId="2" fillId="0" borderId="0" xfId="0" applyNumberFormat="1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164" fontId="2" fillId="0" borderId="0" xfId="0" applyNumberFormat="1" applyFont="1"/>
    <xf numFmtId="166" fontId="0" fillId="0" borderId="0" xfId="0" applyNumberFormat="1"/>
    <xf numFmtId="0" fontId="0" fillId="0" borderId="0" xfId="0" applyFont="1"/>
    <xf numFmtId="164" fontId="0" fillId="0" borderId="0" xfId="0" applyNumberFormat="1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167" fontId="0" fillId="0" borderId="0" xfId="0" applyNumberFormat="1"/>
    <xf numFmtId="2" fontId="0" fillId="0" borderId="0" xfId="0" applyNumberFormat="1" applyFont="1"/>
    <xf numFmtId="168" fontId="0" fillId="0" borderId="0" xfId="0" applyNumberFormat="1"/>
    <xf numFmtId="169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selection activeCell="L27" sqref="L27"/>
    </sheetView>
  </sheetViews>
  <sheetFormatPr defaultRowHeight="15"/>
  <cols>
    <col min="8" max="8" width="13.7109375" customWidth="1"/>
    <col min="9" max="9" width="13.85546875" bestFit="1" customWidth="1"/>
    <col min="10" max="11" width="13.85546875" customWidth="1"/>
    <col min="12" max="12" width="11.140625" bestFit="1" customWidth="1"/>
    <col min="13" max="13" width="11.140625" customWidth="1"/>
  </cols>
  <sheetData>
    <row r="1" spans="1:19">
      <c r="B1" t="s">
        <v>1662</v>
      </c>
      <c r="C1" t="s">
        <v>1703</v>
      </c>
      <c r="D1" t="s">
        <v>1636</v>
      </c>
      <c r="E1" t="s">
        <v>484</v>
      </c>
      <c r="H1" t="s">
        <v>1662</v>
      </c>
      <c r="I1" t="s">
        <v>1703</v>
      </c>
      <c r="J1" t="s">
        <v>1636</v>
      </c>
      <c r="K1" t="s">
        <v>484</v>
      </c>
      <c r="N1">
        <v>19</v>
      </c>
      <c r="O1">
        <v>20</v>
      </c>
      <c r="P1">
        <v>16</v>
      </c>
      <c r="Q1">
        <v>5</v>
      </c>
      <c r="S1">
        <f>SUM(N1:R1)</f>
        <v>60</v>
      </c>
    </row>
    <row r="2" spans="1:19">
      <c r="A2" t="s">
        <v>467</v>
      </c>
      <c r="B2" s="20">
        <v>-1.3406183368869953</v>
      </c>
      <c r="C2" s="20">
        <v>-2.7430739102420044E-2</v>
      </c>
      <c r="D2" s="20">
        <v>1.3676203868418177</v>
      </c>
      <c r="E2" s="20">
        <v>-0.91583323182018439</v>
      </c>
      <c r="G2" s="3"/>
      <c r="H2" s="22">
        <f t="shared" ref="H2:H9" si="0">(B2+B$30)*N$2</f>
        <v>4.6372107003306269</v>
      </c>
      <c r="I2" s="22">
        <f t="shared" ref="I2:I29" si="1">(C2+C$30)*O$2</f>
        <v>19.703703703703706</v>
      </c>
      <c r="J2" s="22">
        <f t="shared" ref="J2:J29" si="2">(D2+D$30)*P$2</f>
        <v>27.616270481713524</v>
      </c>
      <c r="K2" s="22">
        <f t="shared" ref="K2:K29" si="3">(E2+E$30)*Q$2</f>
        <v>3.0005042864346954</v>
      </c>
      <c r="L2" s="19">
        <f>SUM(H2:K2)</f>
        <v>54.957689172182555</v>
      </c>
      <c r="M2" s="19"/>
      <c r="N2" s="2">
        <f>N1/B30</f>
        <v>10.713555755936266</v>
      </c>
      <c r="O2" s="2">
        <f>O1/C30</f>
        <v>10.801615486552999</v>
      </c>
      <c r="P2" s="2">
        <f>P1/D30</f>
        <v>8.4937827729655577</v>
      </c>
      <c r="Q2" s="2">
        <f>Q1/E30</f>
        <v>2.1832530684559033</v>
      </c>
    </row>
    <row r="3" spans="1:19">
      <c r="A3" t="s">
        <v>445</v>
      </c>
      <c r="B3" s="20">
        <v>1.8011727078891238</v>
      </c>
      <c r="C3" s="20">
        <v>1.2206678900576964</v>
      </c>
      <c r="D3" s="20">
        <v>0.39113293803404353</v>
      </c>
      <c r="E3" s="20">
        <v>0.86270797499328944</v>
      </c>
      <c r="G3" s="3"/>
      <c r="H3" s="22">
        <f t="shared" si="0"/>
        <v>38.296964232040828</v>
      </c>
      <c r="I3" s="22">
        <f t="shared" si="1"/>
        <v>33.185185185185183</v>
      </c>
      <c r="J3" s="22">
        <f t="shared" si="2"/>
        <v>19.322198211012964</v>
      </c>
      <c r="K3" s="22">
        <f t="shared" si="3"/>
        <v>6.8835098335854781</v>
      </c>
      <c r="L3" s="19">
        <f t="shared" ref="L3:L29" si="4">SUM(H3:K3)</f>
        <v>97.68785746182445</v>
      </c>
      <c r="M3" s="19"/>
    </row>
    <row r="4" spans="1:19">
      <c r="A4" t="s">
        <v>461</v>
      </c>
      <c r="B4" s="20">
        <v>-1.773454157782518</v>
      </c>
      <c r="C4" s="20">
        <v>1.2206678900576964</v>
      </c>
      <c r="D4" s="20">
        <v>-4.1418683054270829E-2</v>
      </c>
      <c r="E4" s="20">
        <v>0.55550540290732608</v>
      </c>
      <c r="G4" s="3"/>
      <c r="H4" s="22">
        <f t="shared" si="0"/>
        <v>0</v>
      </c>
      <c r="I4" s="22">
        <f t="shared" si="1"/>
        <v>33.185185185185183</v>
      </c>
      <c r="J4" s="22">
        <f t="shared" si="2"/>
        <v>15.648198703394714</v>
      </c>
      <c r="K4" s="22">
        <f t="shared" si="3"/>
        <v>6.2128088754412527</v>
      </c>
      <c r="L4" s="19">
        <f t="shared" si="4"/>
        <v>55.04619276402115</v>
      </c>
      <c r="M4" s="19"/>
    </row>
    <row r="5" spans="1:19">
      <c r="A5" t="s">
        <v>449</v>
      </c>
      <c r="B5" s="20">
        <v>0.77878464818763204</v>
      </c>
      <c r="C5" s="20">
        <v>0.54861478204840297</v>
      </c>
      <c r="D5" s="20">
        <v>-1.1187578940837697</v>
      </c>
      <c r="E5" s="20">
        <v>0.8465394185677122</v>
      </c>
      <c r="G5" s="3"/>
      <c r="H5" s="22">
        <f t="shared" si="0"/>
        <v>27.343552750225406</v>
      </c>
      <c r="I5" s="22">
        <f t="shared" si="1"/>
        <v>25.925925925925927</v>
      </c>
      <c r="J5" s="22">
        <f t="shared" si="2"/>
        <v>6.4975134721120504</v>
      </c>
      <c r="K5" s="22">
        <f t="shared" si="3"/>
        <v>6.8482097831568334</v>
      </c>
      <c r="L5" s="19">
        <f t="shared" si="4"/>
        <v>66.615201931420216</v>
      </c>
      <c r="M5" s="19"/>
    </row>
    <row r="6" spans="1:19">
      <c r="A6" t="s">
        <v>450</v>
      </c>
      <c r="B6" s="20">
        <v>1.6146055437100202</v>
      </c>
      <c r="C6" s="20">
        <v>-1.1795217814040659</v>
      </c>
      <c r="D6" s="20">
        <v>-1.2796301614331596</v>
      </c>
      <c r="E6" s="20">
        <v>-0.64096777258537552</v>
      </c>
      <c r="G6" s="3"/>
      <c r="H6" s="22">
        <f t="shared" si="0"/>
        <v>36.298166516381087</v>
      </c>
      <c r="I6" s="22">
        <f t="shared" si="1"/>
        <v>7.2592592592592604</v>
      </c>
      <c r="J6" s="22">
        <f t="shared" si="2"/>
        <v>5.1310993790518937</v>
      </c>
      <c r="K6" s="22">
        <f t="shared" si="3"/>
        <v>3.6006051437216331</v>
      </c>
      <c r="L6" s="19">
        <f t="shared" si="4"/>
        <v>52.289130298413873</v>
      </c>
      <c r="M6" s="19"/>
    </row>
    <row r="7" spans="1:19">
      <c r="A7" t="s">
        <v>460</v>
      </c>
      <c r="B7" s="20">
        <v>-0.77345415778251703</v>
      </c>
      <c r="C7" s="20">
        <v>0.54861478204840297</v>
      </c>
      <c r="D7" s="20">
        <v>-0.22912704163862604</v>
      </c>
      <c r="E7" s="20">
        <v>-0.72181055471326061</v>
      </c>
      <c r="G7" s="3"/>
      <c r="H7" s="22">
        <f t="shared" si="0"/>
        <v>10.713555755936275</v>
      </c>
      <c r="I7" s="22">
        <f t="shared" si="1"/>
        <v>25.925925925925927</v>
      </c>
      <c r="J7" s="22">
        <f t="shared" si="2"/>
        <v>14.053844680909277</v>
      </c>
      <c r="K7" s="22">
        <f t="shared" si="3"/>
        <v>3.4241048915784158</v>
      </c>
      <c r="L7" s="19">
        <f t="shared" si="4"/>
        <v>54.117431254349896</v>
      </c>
      <c r="M7" s="19"/>
    </row>
    <row r="8" spans="1:19">
      <c r="A8" t="s">
        <v>454</v>
      </c>
      <c r="B8" s="20">
        <v>-0.27345415778251786</v>
      </c>
      <c r="C8" s="20">
        <v>1.2206678900576964</v>
      </c>
      <c r="D8" s="20">
        <v>8.3239289133955258E-2</v>
      </c>
      <c r="E8" s="20">
        <v>-0.64096777258537552</v>
      </c>
      <c r="G8" s="3"/>
      <c r="H8" s="22">
        <f t="shared" si="0"/>
        <v>16.070333633904401</v>
      </c>
      <c r="I8" s="22">
        <f t="shared" si="1"/>
        <v>33.185185185185183</v>
      </c>
      <c r="J8" s="22">
        <f t="shared" si="2"/>
        <v>16.707016440079887</v>
      </c>
      <c r="K8" s="22">
        <f t="shared" si="3"/>
        <v>3.6006051437216331</v>
      </c>
      <c r="L8" s="19">
        <f t="shared" si="4"/>
        <v>69.563140402891108</v>
      </c>
      <c r="M8" s="19"/>
    </row>
    <row r="9" spans="1:19">
      <c r="A9" t="s">
        <v>462</v>
      </c>
      <c r="B9" s="20">
        <v>-0.15405117270789037</v>
      </c>
      <c r="C9" s="20">
        <v>1.7967134112085192</v>
      </c>
      <c r="D9" s="20">
        <v>-0.41885532106862322</v>
      </c>
      <c r="E9" s="20">
        <v>-1.1260244653526865</v>
      </c>
      <c r="G9" s="3"/>
      <c r="H9" s="22">
        <f t="shared" si="0"/>
        <v>17.349564171926648</v>
      </c>
      <c r="I9" s="22">
        <f t="shared" si="1"/>
        <v>39.407407407407405</v>
      </c>
      <c r="J9" s="22">
        <f t="shared" si="2"/>
        <v>12.44233388954237</v>
      </c>
      <c r="K9" s="22">
        <f t="shared" si="3"/>
        <v>2.5416036308623289</v>
      </c>
      <c r="L9" s="19">
        <f t="shared" si="4"/>
        <v>71.740909099738744</v>
      </c>
      <c r="M9" s="19"/>
    </row>
    <row r="10" spans="1:19">
      <c r="A10" t="s">
        <v>463</v>
      </c>
      <c r="B10" s="20">
        <v>0.03</v>
      </c>
      <c r="C10" s="20">
        <v>-0.60347626025324297</v>
      </c>
      <c r="D10" s="20">
        <v>7.068692387889032E-2</v>
      </c>
      <c r="E10" s="20">
        <v>-1.1098559089271092</v>
      </c>
      <c r="G10" s="3"/>
      <c r="H10" s="22">
        <f>(B10+B$30)*N$2</f>
        <v>19.321406672678087</v>
      </c>
      <c r="I10" s="22">
        <f t="shared" si="1"/>
        <v>13.481481481481485</v>
      </c>
      <c r="J10" s="22">
        <f t="shared" si="2"/>
        <v>16.600399376316446</v>
      </c>
      <c r="K10" s="22">
        <f t="shared" si="3"/>
        <v>2.5769036812909731</v>
      </c>
      <c r="L10" s="19">
        <f t="shared" si="4"/>
        <v>51.980191211766993</v>
      </c>
      <c r="M10" s="19"/>
    </row>
    <row r="11" spans="1:19">
      <c r="A11" t="s">
        <v>453</v>
      </c>
      <c r="B11" s="20">
        <v>1.9578891257995721</v>
      </c>
      <c r="C11" s="20">
        <v>-0.60347626025324297</v>
      </c>
      <c r="D11" s="20">
        <v>1.9186259375210277</v>
      </c>
      <c r="E11" s="20">
        <v>0.55550540290732608</v>
      </c>
      <c r="G11" s="3"/>
      <c r="H11" s="22">
        <f t="shared" ref="H11:H29" si="5">(B11+B$30)*N$2</f>
        <v>39.975954313195025</v>
      </c>
      <c r="I11" s="22">
        <f t="shared" si="1"/>
        <v>13.481481481481485</v>
      </c>
      <c r="J11" s="22">
        <f t="shared" si="2"/>
        <v>32.296391935880997</v>
      </c>
      <c r="K11" s="22">
        <f t="shared" si="3"/>
        <v>6.2128088754412527</v>
      </c>
      <c r="L11" s="19">
        <f t="shared" si="4"/>
        <v>91.966636605998758</v>
      </c>
      <c r="M11" s="19"/>
    </row>
    <row r="12" spans="1:19">
      <c r="A12" t="s">
        <v>452</v>
      </c>
      <c r="B12" s="20">
        <v>-1.5570362473347563</v>
      </c>
      <c r="C12" s="20">
        <v>-0.60347626025324297</v>
      </c>
      <c r="D12" s="20">
        <v>-0.31713787848448033</v>
      </c>
      <c r="E12" s="20">
        <v>-0.81882189326672195</v>
      </c>
      <c r="G12" s="3"/>
      <c r="H12" s="22">
        <f t="shared" si="5"/>
        <v>2.318605350165317</v>
      </c>
      <c r="I12" s="22">
        <f t="shared" si="1"/>
        <v>13.481481481481485</v>
      </c>
      <c r="J12" s="22">
        <f t="shared" si="2"/>
        <v>13.306299751073677</v>
      </c>
      <c r="K12" s="22">
        <f t="shared" si="3"/>
        <v>3.2123045890065569</v>
      </c>
      <c r="L12" s="19">
        <f t="shared" si="4"/>
        <v>32.318691171727039</v>
      </c>
      <c r="M12" s="19"/>
    </row>
    <row r="13" spans="1:19">
      <c r="A13" t="s">
        <v>455</v>
      </c>
      <c r="B13" s="20">
        <v>-1.2260127931771602E-2</v>
      </c>
      <c r="C13" s="20">
        <v>0.26059202147299143</v>
      </c>
      <c r="D13" s="20">
        <v>0.15032951722136828</v>
      </c>
      <c r="E13" s="20">
        <v>1.250753329207138</v>
      </c>
      <c r="G13" s="3"/>
      <c r="H13" s="22">
        <f t="shared" si="5"/>
        <v>18.868650435828052</v>
      </c>
      <c r="I13" s="22">
        <f t="shared" si="1"/>
        <v>22.814814814814817</v>
      </c>
      <c r="J13" s="22">
        <f t="shared" si="2"/>
        <v>17.276866263643086</v>
      </c>
      <c r="K13" s="22">
        <f t="shared" si="3"/>
        <v>7.7307110438729207</v>
      </c>
      <c r="L13" s="19">
        <f t="shared" si="4"/>
        <v>66.69104255815887</v>
      </c>
      <c r="M13" s="19"/>
    </row>
    <row r="14" spans="1:19">
      <c r="A14" t="s">
        <v>447</v>
      </c>
      <c r="B14" s="20">
        <v>1.1369936034115125</v>
      </c>
      <c r="C14" s="20">
        <v>-1.1795217814040659</v>
      </c>
      <c r="D14" s="20">
        <v>0.25291264016793047</v>
      </c>
      <c r="E14" s="20">
        <v>1.8489899169534889</v>
      </c>
      <c r="G14" s="3"/>
      <c r="H14" s="22">
        <f t="shared" si="5"/>
        <v>31.181244364292123</v>
      </c>
      <c r="I14" s="22">
        <f t="shared" si="1"/>
        <v>7.2592592592592604</v>
      </c>
      <c r="J14" s="22">
        <f t="shared" si="2"/>
        <v>18.148185026123606</v>
      </c>
      <c r="K14" s="22">
        <f t="shared" si="3"/>
        <v>9.0368129097327294</v>
      </c>
      <c r="L14" s="19">
        <f t="shared" si="4"/>
        <v>65.625501559407724</v>
      </c>
      <c r="M14" s="19"/>
    </row>
    <row r="15" spans="1:19">
      <c r="A15" t="s">
        <v>464</v>
      </c>
      <c r="B15" s="20">
        <v>-0.99733475479744294</v>
      </c>
      <c r="C15" s="20">
        <v>-0.60347626025324297</v>
      </c>
      <c r="D15" s="20">
        <v>0.86191877512916248</v>
      </c>
      <c r="E15" s="20">
        <v>0.86270797499328944</v>
      </c>
      <c r="G15" s="3"/>
      <c r="H15" s="22">
        <f t="shared" si="5"/>
        <v>8.3149984971445701</v>
      </c>
      <c r="I15" s="22">
        <f t="shared" si="1"/>
        <v>13.481481481481485</v>
      </c>
      <c r="J15" s="22">
        <f t="shared" si="2"/>
        <v>23.320950843887655</v>
      </c>
      <c r="K15" s="22">
        <f t="shared" si="3"/>
        <v>6.8835098335854781</v>
      </c>
      <c r="L15" s="19">
        <f t="shared" si="4"/>
        <v>52.000940656099189</v>
      </c>
      <c r="M15" s="19"/>
    </row>
    <row r="16" spans="1:19">
      <c r="A16" t="s">
        <v>448</v>
      </c>
      <c r="B16" s="20">
        <v>-1.1316631130063985</v>
      </c>
      <c r="C16" s="20">
        <v>-1.8515748894133595</v>
      </c>
      <c r="D16" s="20">
        <v>-0.58665303131735813</v>
      </c>
      <c r="E16" s="20">
        <v>-0.91583323182018439</v>
      </c>
      <c r="G16" s="3"/>
      <c r="H16" s="22">
        <f t="shared" si="5"/>
        <v>6.8758641418695445</v>
      </c>
      <c r="I16" s="22">
        <f t="shared" si="1"/>
        <v>0</v>
      </c>
      <c r="J16" s="22">
        <f t="shared" si="2"/>
        <v>11.017096588888599</v>
      </c>
      <c r="K16" s="22">
        <f t="shared" si="3"/>
        <v>3.0005042864346954</v>
      </c>
      <c r="L16" s="19">
        <f t="shared" si="4"/>
        <v>20.893465017192838</v>
      </c>
      <c r="M16" s="19"/>
    </row>
    <row r="17" spans="1:13">
      <c r="A17" t="s">
        <v>466</v>
      </c>
      <c r="B17" s="20">
        <v>-0.99733475479744294</v>
      </c>
      <c r="C17" s="20">
        <v>-2.7430739102420044E-2</v>
      </c>
      <c r="D17" s="20">
        <v>-0.98789587929821199</v>
      </c>
      <c r="E17" s="20">
        <v>0.74952808001424975</v>
      </c>
      <c r="G17" s="3"/>
      <c r="H17" s="22">
        <f t="shared" si="5"/>
        <v>8.3149984971445701</v>
      </c>
      <c r="I17" s="22">
        <f t="shared" si="1"/>
        <v>19.703703703703706</v>
      </c>
      <c r="J17" s="22">
        <f t="shared" si="2"/>
        <v>7.6090269989331851</v>
      </c>
      <c r="K17" s="22">
        <f t="shared" si="3"/>
        <v>6.6364094805849723</v>
      </c>
      <c r="L17" s="19">
        <f t="shared" si="4"/>
        <v>42.264138680366429</v>
      </c>
      <c r="M17" s="19"/>
    </row>
    <row r="18" spans="1:13">
      <c r="A18" t="s">
        <v>458</v>
      </c>
      <c r="B18" s="20">
        <v>0.59221748400852747</v>
      </c>
      <c r="C18" s="20">
        <v>0.54861478204840297</v>
      </c>
      <c r="D18" s="20">
        <v>0.39820266099379137</v>
      </c>
      <c r="E18" s="20">
        <v>0.74952808001424975</v>
      </c>
      <c r="G18" s="3"/>
      <c r="H18" s="22">
        <f t="shared" si="5"/>
        <v>25.344755034565651</v>
      </c>
      <c r="I18" s="22">
        <f t="shared" si="1"/>
        <v>25.925925925925927</v>
      </c>
      <c r="J18" s="22">
        <f t="shared" si="2"/>
        <v>19.38224690209811</v>
      </c>
      <c r="K18" s="22">
        <f t="shared" si="3"/>
        <v>6.6364094805849723</v>
      </c>
      <c r="L18" s="19">
        <f t="shared" si="4"/>
        <v>77.289337343174651</v>
      </c>
      <c r="M18" s="19"/>
    </row>
    <row r="19" spans="1:13">
      <c r="A19" t="s">
        <v>446</v>
      </c>
      <c r="B19" s="20">
        <v>-0.37046908315565197</v>
      </c>
      <c r="C19" s="20">
        <v>-0.60347626025324297</v>
      </c>
      <c r="D19" s="20">
        <v>-0.54033913192798266</v>
      </c>
      <c r="E19" s="20">
        <v>-0.64096777258537552</v>
      </c>
      <c r="G19" s="3"/>
      <c r="H19" s="22">
        <f t="shared" si="5"/>
        <v>15.030958821761335</v>
      </c>
      <c r="I19" s="22">
        <f t="shared" si="1"/>
        <v>13.481481481481485</v>
      </c>
      <c r="J19" s="22">
        <f t="shared" si="2"/>
        <v>11.410476789670938</v>
      </c>
      <c r="K19" s="22">
        <f t="shared" si="3"/>
        <v>3.6006051437216331</v>
      </c>
      <c r="L19" s="19">
        <f t="shared" si="4"/>
        <v>43.523522236635387</v>
      </c>
      <c r="M19" s="19"/>
    </row>
    <row r="20" spans="1:13">
      <c r="A20" t="s">
        <v>459</v>
      </c>
      <c r="B20" s="20">
        <v>3.674307036247332</v>
      </c>
      <c r="C20" s="20">
        <v>-1.1795217814040659</v>
      </c>
      <c r="D20" s="20">
        <v>-0.17155929753781299</v>
      </c>
      <c r="E20" s="20">
        <v>-1.3200471424596103</v>
      </c>
      <c r="G20" s="3"/>
      <c r="H20" s="22">
        <f t="shared" si="5"/>
        <v>58.364893297264722</v>
      </c>
      <c r="I20" s="22">
        <f t="shared" si="1"/>
        <v>7.2592592592592604</v>
      </c>
      <c r="J20" s="22">
        <f t="shared" si="2"/>
        <v>14.54281259403125</v>
      </c>
      <c r="K20" s="22">
        <f t="shared" si="3"/>
        <v>2.1180030257186089</v>
      </c>
      <c r="L20" s="19">
        <f t="shared" si="4"/>
        <v>82.284968176273836</v>
      </c>
      <c r="M20" s="19"/>
    </row>
    <row r="21" spans="1:13">
      <c r="A21" t="s">
        <v>1631</v>
      </c>
      <c r="B21" s="20">
        <v>-0.98240938166311431</v>
      </c>
      <c r="C21" s="20">
        <v>-2.7430739102420044E-2</v>
      </c>
      <c r="D21" s="20">
        <v>-1.0007368046740834</v>
      </c>
      <c r="E21" s="20">
        <v>-0.91583323182018439</v>
      </c>
      <c r="G21" s="3"/>
      <c r="H21" s="22">
        <f t="shared" si="5"/>
        <v>8.4749023143973528</v>
      </c>
      <c r="I21" s="22">
        <f t="shared" si="1"/>
        <v>19.703703703703706</v>
      </c>
      <c r="J21" s="22">
        <f t="shared" si="2"/>
        <v>7.4999589681866716</v>
      </c>
      <c r="K21" s="22">
        <f t="shared" si="3"/>
        <v>3.0005042864346954</v>
      </c>
      <c r="L21" s="19">
        <f t="shared" si="4"/>
        <v>38.679069272722423</v>
      </c>
      <c r="M21" s="19"/>
    </row>
    <row r="22" spans="1:13">
      <c r="A22" t="s">
        <v>451</v>
      </c>
      <c r="B22" s="20">
        <v>-1.3555437100213239</v>
      </c>
      <c r="C22" s="20">
        <v>-1.1795217814040659</v>
      </c>
      <c r="D22" s="20">
        <v>-1.8837307743406873</v>
      </c>
      <c r="E22" s="20">
        <v>-0.23675386194594961</v>
      </c>
      <c r="G22" s="3"/>
      <c r="H22" s="22">
        <f t="shared" si="5"/>
        <v>4.4773068830778433</v>
      </c>
      <c r="I22" s="22">
        <f t="shared" si="1"/>
        <v>7.2592592592592604</v>
      </c>
      <c r="J22" s="22">
        <f t="shared" si="2"/>
        <v>0</v>
      </c>
      <c r="K22" s="22">
        <f t="shared" si="3"/>
        <v>4.48310640443772</v>
      </c>
      <c r="L22" s="19">
        <f t="shared" si="4"/>
        <v>16.219672546774824</v>
      </c>
      <c r="M22" s="19"/>
    </row>
    <row r="23" spans="1:13">
      <c r="A23" t="s">
        <v>1633</v>
      </c>
      <c r="B23" s="20">
        <v>-1.0271855010661</v>
      </c>
      <c r="C23" s="20">
        <v>2.3727589323593423</v>
      </c>
      <c r="D23" s="20">
        <v>0.85282913132377069</v>
      </c>
      <c r="E23" s="20">
        <v>0.44232550792828634</v>
      </c>
      <c r="G23" s="3"/>
      <c r="H23" s="22">
        <f t="shared" si="5"/>
        <v>7.9951908626390065</v>
      </c>
      <c r="I23" s="22">
        <f t="shared" si="1"/>
        <v>45.629629629629633</v>
      </c>
      <c r="J23" s="22">
        <f t="shared" si="2"/>
        <v>23.243745383921024</v>
      </c>
      <c r="K23" s="22">
        <f t="shared" si="3"/>
        <v>5.9657085224407469</v>
      </c>
      <c r="L23" s="19">
        <f t="shared" si="4"/>
        <v>82.834274398630413</v>
      </c>
      <c r="M23" s="19"/>
    </row>
    <row r="24" spans="1:13">
      <c r="A24" t="s">
        <v>1632</v>
      </c>
      <c r="B24" s="20">
        <v>0.45042643923240877</v>
      </c>
      <c r="C24" s="20">
        <v>-2.7430739102420044E-2</v>
      </c>
      <c r="D24" s="20">
        <v>1.7327932197219116</v>
      </c>
      <c r="E24" s="20">
        <v>0.76569663643982699</v>
      </c>
      <c r="G24" s="3"/>
      <c r="H24" s="22">
        <f t="shared" si="5"/>
        <v>23.825668770664247</v>
      </c>
      <c r="I24" s="22">
        <f t="shared" si="1"/>
        <v>19.703703703703706</v>
      </c>
      <c r="J24" s="22">
        <f t="shared" si="2"/>
        <v>30.717969198785497</v>
      </c>
      <c r="K24" s="22">
        <f t="shared" si="3"/>
        <v>6.671709531013617</v>
      </c>
      <c r="L24" s="19">
        <f t="shared" si="4"/>
        <v>80.919051204167062</v>
      </c>
      <c r="M24" s="19"/>
    </row>
    <row r="25" spans="1:13">
      <c r="A25" t="s">
        <v>456</v>
      </c>
      <c r="B25" s="20">
        <v>-0.90031982942430877</v>
      </c>
      <c r="C25" s="20">
        <v>1.2206678900576964</v>
      </c>
      <c r="D25" s="20">
        <v>-0.60108103735766238</v>
      </c>
      <c r="E25" s="20">
        <v>0.74952808001424975</v>
      </c>
      <c r="G25" s="3"/>
      <c r="H25" s="22">
        <f t="shared" si="5"/>
        <v>9.354373309287638</v>
      </c>
      <c r="I25" s="22">
        <f t="shared" si="1"/>
        <v>33.185185185185183</v>
      </c>
      <c r="J25" s="22">
        <f t="shared" si="2"/>
        <v>10.89454823973522</v>
      </c>
      <c r="K25" s="22">
        <f t="shared" si="3"/>
        <v>6.6364094805849723</v>
      </c>
      <c r="L25" s="19">
        <f t="shared" si="4"/>
        <v>60.070516214793017</v>
      </c>
      <c r="M25" s="19"/>
    </row>
    <row r="26" spans="1:13">
      <c r="A26" t="s">
        <v>469</v>
      </c>
      <c r="B26" s="20">
        <v>0.3011727078891252</v>
      </c>
      <c r="C26" s="20">
        <v>-1.1795217814040659</v>
      </c>
      <c r="D26" s="20">
        <v>-1.297953729104345</v>
      </c>
      <c r="E26" s="20">
        <v>-0.34993375692498818</v>
      </c>
      <c r="G26" s="3"/>
      <c r="H26" s="22">
        <f t="shared" si="5"/>
        <v>22.226630598136445</v>
      </c>
      <c r="I26" s="22">
        <f t="shared" si="1"/>
        <v>7.2592592592592604</v>
      </c>
      <c r="J26" s="22">
        <f t="shared" si="2"/>
        <v>4.97546297562711</v>
      </c>
      <c r="K26" s="22">
        <f t="shared" si="3"/>
        <v>4.2360060514372178</v>
      </c>
      <c r="L26" s="19">
        <f t="shared" si="4"/>
        <v>38.69735888446003</v>
      </c>
      <c r="M26" s="19"/>
    </row>
    <row r="27" spans="1:13">
      <c r="A27" t="s">
        <v>468</v>
      </c>
      <c r="B27" s="20">
        <v>2.1146055437100193</v>
      </c>
      <c r="C27" s="20">
        <v>-2.7430739102420044E-2</v>
      </c>
      <c r="D27" s="20">
        <v>2.2345992698036827</v>
      </c>
      <c r="E27" s="20">
        <v>0.86270797499328944</v>
      </c>
      <c r="G27" s="3"/>
      <c r="H27" s="22">
        <f t="shared" si="5"/>
        <v>41.654944394349208</v>
      </c>
      <c r="I27" s="22">
        <f t="shared" si="1"/>
        <v>19.703703703703706</v>
      </c>
      <c r="J27" s="22">
        <f t="shared" si="2"/>
        <v>34.980200782339935</v>
      </c>
      <c r="K27" s="22">
        <f t="shared" si="3"/>
        <v>6.8835098335854781</v>
      </c>
      <c r="L27" s="19">
        <f t="shared" si="4"/>
        <v>103.22235871397832</v>
      </c>
      <c r="M27" s="19"/>
    </row>
    <row r="28" spans="1:13">
      <c r="A28" t="s">
        <v>465</v>
      </c>
      <c r="B28" s="20">
        <v>0.54744136460554182</v>
      </c>
      <c r="C28" s="20">
        <v>-2.7430739102420044E-2</v>
      </c>
      <c r="D28" s="20">
        <v>-0.66254434308935761</v>
      </c>
      <c r="E28" s="20">
        <v>-2.2901605279942325</v>
      </c>
      <c r="G28" s="3"/>
      <c r="H28" s="22">
        <f t="shared" si="5"/>
        <v>24.865043582807306</v>
      </c>
      <c r="I28" s="22">
        <f t="shared" si="1"/>
        <v>19.703703703703706</v>
      </c>
      <c r="J28" s="22">
        <f t="shared" si="2"/>
        <v>10.372492272341832</v>
      </c>
      <c r="K28" s="22">
        <f t="shared" si="3"/>
        <v>0</v>
      </c>
      <c r="L28" s="19">
        <f t="shared" si="4"/>
        <v>54.941239558852843</v>
      </c>
      <c r="M28" s="19"/>
    </row>
    <row r="29" spans="1:13">
      <c r="A29" t="s">
        <v>457</v>
      </c>
      <c r="B29" s="20">
        <v>-1.3555437100213239</v>
      </c>
      <c r="C29" s="20">
        <v>-2.7430739102420044E-2</v>
      </c>
      <c r="D29" s="20">
        <v>0.82253031863913117</v>
      </c>
      <c r="E29" s="20">
        <v>1.5417873448675243</v>
      </c>
      <c r="G29" s="3"/>
      <c r="H29" s="22">
        <f t="shared" si="5"/>
        <v>4.4773068830778433</v>
      </c>
      <c r="I29" s="22">
        <f t="shared" si="1"/>
        <v>19.703703703703706</v>
      </c>
      <c r="J29" s="22">
        <f t="shared" si="2"/>
        <v>22.986393850698924</v>
      </c>
      <c r="K29" s="22">
        <f t="shared" si="3"/>
        <v>8.3661119515885023</v>
      </c>
      <c r="L29" s="19">
        <f t="shared" si="4"/>
        <v>55.533516389068971</v>
      </c>
      <c r="M29" s="19"/>
    </row>
    <row r="30" spans="1:13">
      <c r="B30" s="3">
        <f>-MIN(B2:B29)</f>
        <v>1.773454157782518</v>
      </c>
      <c r="C30" s="3">
        <f>-MIN(C2:C29)</f>
        <v>1.8515748894133595</v>
      </c>
      <c r="D30" s="3">
        <f>-MIN(D2:D29)</f>
        <v>1.8837307743406873</v>
      </c>
      <c r="E30" s="3">
        <f>-MIN(E2:E29)</f>
        <v>2.2901605279942325</v>
      </c>
      <c r="H30" s="19">
        <f>AVERAGE(H2:H29)</f>
        <v>18.999037313753259</v>
      </c>
    </row>
    <row r="31" spans="1:13">
      <c r="B31" s="3">
        <f>STDEVP(B2:B29)</f>
        <v>1.3158033707368069</v>
      </c>
      <c r="G31" s="3"/>
      <c r="H31" s="21">
        <f>STDEVP(H2:H29)</f>
        <v>14.096932776237649</v>
      </c>
    </row>
    <row r="35" spans="1:16">
      <c r="N35">
        <v>3</v>
      </c>
      <c r="O35">
        <v>12</v>
      </c>
      <c r="P35">
        <v>25</v>
      </c>
    </row>
    <row r="36" spans="1:16">
      <c r="B36" t="s">
        <v>1682</v>
      </c>
      <c r="C36" t="s">
        <v>1683</v>
      </c>
      <c r="D36" t="s">
        <v>1684</v>
      </c>
      <c r="H36" t="s">
        <v>1682</v>
      </c>
      <c r="I36" t="s">
        <v>1683</v>
      </c>
      <c r="J36" t="s">
        <v>1684</v>
      </c>
      <c r="N36" s="2">
        <f>N35/B65</f>
        <v>2.0423333088958162</v>
      </c>
      <c r="O36" s="2">
        <f>O35/C65</f>
        <v>7.2113472754559025</v>
      </c>
      <c r="P36" s="2">
        <f>P35/D65</f>
        <v>10.603495985149198</v>
      </c>
    </row>
    <row r="37" spans="1:16">
      <c r="A37" t="s">
        <v>467</v>
      </c>
      <c r="B37" s="20">
        <v>-0.56904997751405639</v>
      </c>
      <c r="C37" s="20">
        <v>-1.4386838485203537</v>
      </c>
      <c r="D37" s="3">
        <v>-0.20250228991089789</v>
      </c>
      <c r="H37" s="22">
        <f>(B37+B$65)*N$36</f>
        <v>1.8378102764966275</v>
      </c>
      <c r="I37" s="22">
        <f>(C37+C$65)*O$36</f>
        <v>1.6251511487303352</v>
      </c>
      <c r="J37" s="22">
        <f>(D37+D$65)*P$36</f>
        <v>22.852767781946273</v>
      </c>
      <c r="L37" s="22">
        <f>SUM(H37:J37)</f>
        <v>26.315729207173234</v>
      </c>
    </row>
    <row r="38" spans="1:16">
      <c r="A38" t="s">
        <v>445</v>
      </c>
      <c r="B38" s="20">
        <v>2.1810461746597669</v>
      </c>
      <c r="C38" s="20">
        <v>0.90444550477054064</v>
      </c>
      <c r="D38" s="3">
        <v>-1.0132335115616693</v>
      </c>
      <c r="H38" s="22">
        <f t="shared" ref="H38:J64" si="6">(B38+B$65)*N$36</f>
        <v>7.4544232507474435</v>
      </c>
      <c r="I38" s="22">
        <f t="shared" si="6"/>
        <v>18.522270626625378</v>
      </c>
      <c r="J38" s="22">
        <f t="shared" si="6"/>
        <v>14.256182528137213</v>
      </c>
      <c r="L38" s="22">
        <f t="shared" ref="L38:L64" si="7">SUM(H38:J38)</f>
        <v>40.232876405510034</v>
      </c>
    </row>
    <row r="39" spans="1:16">
      <c r="A39" t="s">
        <v>461</v>
      </c>
      <c r="B39" s="20">
        <v>0.97615136136766378</v>
      </c>
      <c r="C39" s="20">
        <v>3.5933790155910632E-2</v>
      </c>
      <c r="D39" s="3">
        <v>1.1530969223505521</v>
      </c>
      <c r="H39" s="22">
        <f t="shared" si="6"/>
        <v>4.9936264398451762</v>
      </c>
      <c r="I39" s="22">
        <f t="shared" si="6"/>
        <v>12.25913103973763</v>
      </c>
      <c r="J39" s="22">
        <f t="shared" si="6"/>
        <v>37.226858586631977</v>
      </c>
      <c r="L39" s="22">
        <f t="shared" si="7"/>
        <v>54.479616066214781</v>
      </c>
    </row>
    <row r="40" spans="1:16">
      <c r="A40" t="s">
        <v>449</v>
      </c>
      <c r="B40" s="20">
        <v>-1.4117137551645456</v>
      </c>
      <c r="C40" s="20">
        <v>-0.60515957264612241</v>
      </c>
      <c r="D40" s="3">
        <v>0.13210124421180042</v>
      </c>
      <c r="H40" s="22">
        <f t="shared" si="6"/>
        <v>0.11680997520105564</v>
      </c>
      <c r="I40" s="22">
        <f t="shared" si="6"/>
        <v>7.6359841645823279</v>
      </c>
      <c r="J40" s="22">
        <f t="shared" si="6"/>
        <v>26.400735012633039</v>
      </c>
      <c r="L40" s="22">
        <f t="shared" si="7"/>
        <v>34.153529152416425</v>
      </c>
    </row>
    <row r="41" spans="1:16">
      <c r="A41" t="s">
        <v>450</v>
      </c>
      <c r="B41" s="20">
        <v>-0.89315143045655254</v>
      </c>
      <c r="C41" s="20">
        <v>-0.20486211176331159</v>
      </c>
      <c r="D41" s="3">
        <v>-1.8259865068325172</v>
      </c>
      <c r="H41" s="22">
        <f t="shared" si="6"/>
        <v>1.1758870836906377</v>
      </c>
      <c r="I41" s="22">
        <f t="shared" si="6"/>
        <v>10.522668168491501</v>
      </c>
      <c r="J41" s="22">
        <f t="shared" si="6"/>
        <v>5.6381594058647932</v>
      </c>
      <c r="L41" s="22">
        <f t="shared" si="7"/>
        <v>17.336714658046933</v>
      </c>
    </row>
    <row r="42" spans="1:16">
      <c r="A42" t="s">
        <v>460</v>
      </c>
      <c r="B42" s="20">
        <v>-0.31930121083484003</v>
      </c>
      <c r="C42" s="20">
        <v>-0.40346727873087668</v>
      </c>
      <c r="D42" s="3">
        <v>-0.13376198682828969</v>
      </c>
      <c r="H42" s="22">
        <f t="shared" si="6"/>
        <v>2.3478805015412405</v>
      </c>
      <c r="I42" s="22">
        <f t="shared" si="6"/>
        <v>9.0904573387884859</v>
      </c>
      <c r="J42" s="22">
        <f t="shared" si="6"/>
        <v>23.58165530970065</v>
      </c>
      <c r="L42" s="22">
        <f t="shared" si="7"/>
        <v>35.019993150030373</v>
      </c>
    </row>
    <row r="43" spans="1:16">
      <c r="A43" t="s">
        <v>454</v>
      </c>
      <c r="B43" s="20">
        <v>-1.4183864321368918</v>
      </c>
      <c r="C43" s="20">
        <v>0.11980073890127907</v>
      </c>
      <c r="D43" s="3">
        <v>-1.208334665899075</v>
      </c>
      <c r="H43" s="22">
        <f t="shared" si="6"/>
        <v>0.10318214476093093</v>
      </c>
      <c r="I43" s="22">
        <f t="shared" si="6"/>
        <v>12.863924732073343</v>
      </c>
      <c r="J43" s="22">
        <f t="shared" si="6"/>
        <v>12.187428221422559</v>
      </c>
      <c r="L43" s="22">
        <f t="shared" si="7"/>
        <v>25.154535098256833</v>
      </c>
    </row>
    <row r="44" spans="1:16">
      <c r="A44" t="s">
        <v>462</v>
      </c>
      <c r="B44" s="20">
        <v>0.6406110336154347</v>
      </c>
      <c r="C44" s="20">
        <v>0.13060568321816948</v>
      </c>
      <c r="D44" s="3">
        <v>-0.71300012898027443</v>
      </c>
      <c r="H44" s="22">
        <f t="shared" si="6"/>
        <v>4.3083412519989794</v>
      </c>
      <c r="I44" s="22">
        <f t="shared" si="6"/>
        <v>12.941842937834403</v>
      </c>
      <c r="J44" s="22">
        <f t="shared" si="6"/>
        <v>17.439705994946795</v>
      </c>
      <c r="L44" s="22">
        <f t="shared" si="7"/>
        <v>34.689890184780182</v>
      </c>
    </row>
    <row r="45" spans="1:16">
      <c r="A45" t="s">
        <v>463</v>
      </c>
      <c r="B45" s="20">
        <v>0.14778617722934548</v>
      </c>
      <c r="C45" s="20">
        <v>-0.25991587566364621</v>
      </c>
      <c r="D45" s="3">
        <v>-1.8825961681946659</v>
      </c>
      <c r="H45" s="22">
        <f t="shared" si="6"/>
        <v>3.3018286323498724</v>
      </c>
      <c r="I45" s="22">
        <f t="shared" si="6"/>
        <v>10.12565635818523</v>
      </c>
      <c r="J45" s="22">
        <f t="shared" si="6"/>
        <v>5.037899088890593</v>
      </c>
      <c r="L45" s="22">
        <f t="shared" si="7"/>
        <v>18.465384079425696</v>
      </c>
    </row>
    <row r="46" spans="1:16">
      <c r="A46" t="s">
        <v>453</v>
      </c>
      <c r="B46" s="20">
        <v>0.36893775688422559</v>
      </c>
      <c r="C46" s="20">
        <v>-0.11636447259641947</v>
      </c>
      <c r="D46" s="3">
        <v>0.40099713568200573</v>
      </c>
      <c r="H46" s="22">
        <f t="shared" si="6"/>
        <v>3.7534938697939606</v>
      </c>
      <c r="I46" s="22">
        <f t="shared" si="6"/>
        <v>11.160855377581948</v>
      </c>
      <c r="J46" s="22">
        <f t="shared" si="6"/>
        <v>29.251971518260476</v>
      </c>
      <c r="L46" s="22">
        <f t="shared" si="7"/>
        <v>44.166320765636385</v>
      </c>
    </row>
    <row r="47" spans="1:16">
      <c r="A47" t="s">
        <v>452</v>
      </c>
      <c r="B47" s="20">
        <v>-0.9055435448337652</v>
      </c>
      <c r="C47" s="20">
        <v>-1.4556630467326053</v>
      </c>
      <c r="D47" s="3">
        <v>-2.3577129689126988</v>
      </c>
      <c r="H47" s="22">
        <f t="shared" si="6"/>
        <v>1.1505782557304096</v>
      </c>
      <c r="I47" s="22">
        <f t="shared" si="6"/>
        <v>1.502708253962989</v>
      </c>
      <c r="J47" s="22">
        <f t="shared" si="6"/>
        <v>0</v>
      </c>
      <c r="L47" s="22">
        <f t="shared" si="7"/>
        <v>2.6532865096933986</v>
      </c>
    </row>
    <row r="48" spans="1:16">
      <c r="A48" t="s">
        <v>455</v>
      </c>
      <c r="B48" s="20">
        <v>0.43471128704020112</v>
      </c>
      <c r="C48" s="20">
        <v>1.5692068408381379</v>
      </c>
      <c r="D48" s="3">
        <v>-0.92528635908833246</v>
      </c>
      <c r="H48" s="22">
        <f t="shared" si="6"/>
        <v>3.8878253412751733</v>
      </c>
      <c r="I48" s="22">
        <f t="shared" si="6"/>
        <v>23.31609547630487</v>
      </c>
      <c r="J48" s="22">
        <f t="shared" si="6"/>
        <v>15.188729806293546</v>
      </c>
      <c r="L48" s="22">
        <f t="shared" si="7"/>
        <v>42.392650623873593</v>
      </c>
    </row>
    <row r="49" spans="1:12">
      <c r="A49" t="s">
        <v>447</v>
      </c>
      <c r="B49" s="20">
        <v>-0.13341949517664234</v>
      </c>
      <c r="C49" s="20">
        <v>0.17691258743340446</v>
      </c>
      <c r="D49" s="3">
        <v>-4.3793060734874954E-2</v>
      </c>
      <c r="H49" s="22">
        <f t="shared" si="6"/>
        <v>2.7275129209446787</v>
      </c>
      <c r="I49" s="22">
        <f t="shared" si="6"/>
        <v>13.275778105381736</v>
      </c>
      <c r="J49" s="22">
        <f t="shared" si="6"/>
        <v>24.535640456320358</v>
      </c>
      <c r="L49" s="22">
        <f t="shared" si="7"/>
        <v>40.538931482646774</v>
      </c>
    </row>
    <row r="50" spans="1:12">
      <c r="A50" t="s">
        <v>464</v>
      </c>
      <c r="B50" s="20">
        <v>0.95803980958558332</v>
      </c>
      <c r="C50" s="20">
        <v>0.25409076112546214</v>
      </c>
      <c r="D50" s="3">
        <v>0.4444652685136562</v>
      </c>
      <c r="H50" s="22">
        <f t="shared" si="6"/>
        <v>4.956636614364843</v>
      </c>
      <c r="I50" s="22">
        <f t="shared" si="6"/>
        <v>13.832336717960619</v>
      </c>
      <c r="J50" s="22">
        <f t="shared" si="6"/>
        <v>29.712885690222812</v>
      </c>
      <c r="L50" s="22">
        <f t="shared" si="7"/>
        <v>48.501859022548274</v>
      </c>
    </row>
    <row r="51" spans="1:12">
      <c r="A51" t="s">
        <v>448</v>
      </c>
      <c r="B51" s="20">
        <v>0.34606000726475311</v>
      </c>
      <c r="C51" s="20">
        <v>-1.171132846387883</v>
      </c>
      <c r="D51" s="3">
        <v>-0.47847438905137252</v>
      </c>
      <c r="H51" s="22">
        <f t="shared" si="6"/>
        <v>3.7067698797135336</v>
      </c>
      <c r="I51" s="22">
        <f t="shared" si="6"/>
        <v>3.5545543390038241</v>
      </c>
      <c r="J51" s="22">
        <f t="shared" si="6"/>
        <v>19.926498736697052</v>
      </c>
      <c r="L51" s="22">
        <f t="shared" si="7"/>
        <v>27.187822955414411</v>
      </c>
    </row>
    <row r="52" spans="1:12">
      <c r="A52" t="s">
        <v>466</v>
      </c>
      <c r="B52" s="20">
        <v>0.44900988055236923</v>
      </c>
      <c r="C52" s="20">
        <v>-0.22801556387093</v>
      </c>
      <c r="D52" s="3">
        <v>-1.0465927762929352</v>
      </c>
      <c r="H52" s="22">
        <f t="shared" si="6"/>
        <v>3.9170278350754355</v>
      </c>
      <c r="I52" s="22">
        <f t="shared" si="6"/>
        <v>10.355700584717827</v>
      </c>
      <c r="J52" s="22">
        <f t="shared" si="6"/>
        <v>13.902457698491705</v>
      </c>
      <c r="L52" s="22">
        <f t="shared" si="7"/>
        <v>28.175186118284969</v>
      </c>
    </row>
    <row r="53" spans="1:12">
      <c r="A53" t="s">
        <v>458</v>
      </c>
      <c r="B53" s="20">
        <v>-0.83977001467778833</v>
      </c>
      <c r="C53" s="20">
        <v>2.3842083550262747</v>
      </c>
      <c r="D53" s="3">
        <v>0.14928631998245281</v>
      </c>
      <c r="H53" s="22">
        <f t="shared" si="6"/>
        <v>1.2849097272116246</v>
      </c>
      <c r="I53" s="22">
        <f t="shared" si="6"/>
        <v>29.193354425137922</v>
      </c>
      <c r="J53" s="22">
        <f t="shared" si="6"/>
        <v>26.582956894571637</v>
      </c>
      <c r="L53" s="22">
        <f t="shared" si="7"/>
        <v>57.061221046921183</v>
      </c>
    </row>
    <row r="54" spans="1:12">
      <c r="A54" t="s">
        <v>446</v>
      </c>
      <c r="B54" s="20">
        <v>-1.4250591091092366</v>
      </c>
      <c r="C54" s="20">
        <v>0.49077049378110837</v>
      </c>
      <c r="D54" s="3">
        <v>-0.59674814582586166</v>
      </c>
      <c r="H54" s="22">
        <f t="shared" si="6"/>
        <v>8.9554314320808931E-2</v>
      </c>
      <c r="I54" s="22">
        <f t="shared" si="6"/>
        <v>15.539116463202543</v>
      </c>
      <c r="J54" s="22">
        <f t="shared" si="6"/>
        <v>18.672383431590244</v>
      </c>
      <c r="L54" s="22">
        <f t="shared" si="7"/>
        <v>34.301054209113595</v>
      </c>
    </row>
    <row r="55" spans="1:12">
      <c r="A55" t="s">
        <v>459</v>
      </c>
      <c r="B55" s="20">
        <v>1.4518179055391509</v>
      </c>
      <c r="C55" s="20">
        <v>0.4007292911403732</v>
      </c>
      <c r="D55" s="3">
        <v>-0.7261416575107742</v>
      </c>
      <c r="H55" s="22">
        <f t="shared" si="6"/>
        <v>5.9650960669339685</v>
      </c>
      <c r="I55" s="22">
        <f t="shared" si="6"/>
        <v>14.889798081860505</v>
      </c>
      <c r="J55" s="22">
        <f t="shared" si="6"/>
        <v>17.300359849934921</v>
      </c>
      <c r="L55" s="22">
        <f t="shared" si="7"/>
        <v>38.155253998729393</v>
      </c>
    </row>
    <row r="56" spans="1:12">
      <c r="A56" t="s">
        <v>1631</v>
      </c>
      <c r="B56" s="20">
        <v>-0.22588373322200264</v>
      </c>
      <c r="C56" s="20">
        <v>-0.62831302475373807</v>
      </c>
      <c r="D56" s="3">
        <v>-1.0433796003609009E-2</v>
      </c>
      <c r="H56" s="22">
        <f t="shared" si="6"/>
        <v>2.5386701277029675</v>
      </c>
      <c r="I56" s="22">
        <f t="shared" si="6"/>
        <v>7.4690165808086739</v>
      </c>
      <c r="J56" s="22">
        <f t="shared" si="6"/>
        <v>24.889365285965862</v>
      </c>
      <c r="L56" s="22">
        <f t="shared" si="7"/>
        <v>34.897051994477508</v>
      </c>
    </row>
    <row r="57" spans="1:12">
      <c r="A57" t="s">
        <v>451</v>
      </c>
      <c r="B57" s="20">
        <v>5.2462220481552642E-2</v>
      </c>
      <c r="C57" s="20">
        <v>0.90187289898080591</v>
      </c>
      <c r="D57" s="3">
        <v>1.155118695970627</v>
      </c>
      <c r="H57" s="22">
        <f t="shared" si="6"/>
        <v>3.1071453403481111</v>
      </c>
      <c r="I57" s="22">
        <f t="shared" si="6"/>
        <v>18.503718672872751</v>
      </c>
      <c r="J57" s="22">
        <f t="shared" si="6"/>
        <v>37.248296455095314</v>
      </c>
      <c r="L57" s="22">
        <f t="shared" si="7"/>
        <v>58.859160468316176</v>
      </c>
    </row>
    <row r="58" spans="1:12">
      <c r="A58" t="s">
        <v>1633</v>
      </c>
      <c r="B58" s="20">
        <v>1.811189222478331</v>
      </c>
      <c r="C58" s="20">
        <v>-0.52592331432227579</v>
      </c>
      <c r="D58" s="3">
        <v>-0.20654583715105201</v>
      </c>
      <c r="H58" s="22">
        <f t="shared" si="6"/>
        <v>6.6990520777806113</v>
      </c>
      <c r="I58" s="22">
        <f t="shared" si="6"/>
        <v>8.2073843401633191</v>
      </c>
      <c r="J58" s="22">
        <f t="shared" si="6"/>
        <v>22.809892045019541</v>
      </c>
      <c r="L58" s="22">
        <f t="shared" si="7"/>
        <v>37.716328462963475</v>
      </c>
    </row>
    <row r="59" spans="1:12">
      <c r="A59" t="s">
        <v>1632</v>
      </c>
      <c r="B59" s="20">
        <v>-1.4689081292132207</v>
      </c>
      <c r="C59" s="20">
        <v>-0.33709404935570575</v>
      </c>
      <c r="D59" s="3">
        <v>-1.0688322861137807</v>
      </c>
      <c r="H59" s="22">
        <f t="shared" si="6"/>
        <v>0</v>
      </c>
      <c r="I59" s="22">
        <f t="shared" si="6"/>
        <v>9.5690977456063333</v>
      </c>
      <c r="J59" s="22">
        <f t="shared" si="6"/>
        <v>13.666641145394685</v>
      </c>
      <c r="L59" s="22">
        <f t="shared" si="7"/>
        <v>23.23573889100102</v>
      </c>
    </row>
    <row r="60" spans="1:12">
      <c r="A60" t="s">
        <v>456</v>
      </c>
      <c r="B60" s="20">
        <v>4.8002421076562161E-3</v>
      </c>
      <c r="C60" s="20">
        <v>1.4838422680081145E-2</v>
      </c>
      <c r="D60" s="3">
        <v>0.26756007675694193</v>
      </c>
      <c r="H60" s="22">
        <f t="shared" si="6"/>
        <v>3.0098036943472306</v>
      </c>
      <c r="I60" s="22">
        <f t="shared" si="6"/>
        <v>12.107005018966065</v>
      </c>
      <c r="J60" s="22">
        <f t="shared" si="6"/>
        <v>27.837072199678442</v>
      </c>
      <c r="L60" s="22">
        <f t="shared" si="7"/>
        <v>42.953880912991735</v>
      </c>
    </row>
    <row r="61" spans="1:12">
      <c r="A61" t="s">
        <v>469</v>
      </c>
      <c r="B61" s="20">
        <v>0.302210987160769</v>
      </c>
      <c r="C61" s="20">
        <v>-1.3615056748282941</v>
      </c>
      <c r="D61" s="3">
        <v>-1.5257531242511222</v>
      </c>
      <c r="H61" s="22">
        <f t="shared" si="6"/>
        <v>3.6172155653927245</v>
      </c>
      <c r="I61" s="22">
        <f t="shared" si="6"/>
        <v>2.1817097613092313</v>
      </c>
      <c r="J61" s="22">
        <f t="shared" si="6"/>
        <v>8.8216828726743781</v>
      </c>
      <c r="L61" s="22">
        <f t="shared" si="7"/>
        <v>14.620608199376335</v>
      </c>
    </row>
    <row r="62" spans="1:12">
      <c r="A62" t="s">
        <v>468</v>
      </c>
      <c r="B62" s="20">
        <v>1.0037953088245244</v>
      </c>
      <c r="C62" s="20">
        <v>0.43880385682845435</v>
      </c>
      <c r="D62" s="3">
        <v>0.52028177926653374</v>
      </c>
      <c r="H62" s="22">
        <f t="shared" si="6"/>
        <v>5.0500845945256883</v>
      </c>
      <c r="I62" s="22">
        <f t="shared" si="6"/>
        <v>15.164366997399416</v>
      </c>
      <c r="J62" s="22">
        <f t="shared" si="6"/>
        <v>30.51680575759897</v>
      </c>
      <c r="L62" s="22">
        <f t="shared" si="7"/>
        <v>50.731257349524071</v>
      </c>
    </row>
    <row r="63" spans="1:12">
      <c r="A63" t="s">
        <v>465</v>
      </c>
      <c r="B63" s="20">
        <v>-1.3249689545240544</v>
      </c>
      <c r="C63" s="20">
        <v>-1.6640441157011618</v>
      </c>
      <c r="D63" s="3">
        <v>0.71639382041397814</v>
      </c>
      <c r="H63" s="22">
        <f t="shared" si="6"/>
        <v>0.29397177092265792</v>
      </c>
      <c r="I63" s="22">
        <f t="shared" si="6"/>
        <v>0</v>
      </c>
      <c r="J63" s="22">
        <f t="shared" si="6"/>
        <v>32.596278998545309</v>
      </c>
      <c r="L63" s="22">
        <f t="shared" si="7"/>
        <v>32.890250769467968</v>
      </c>
    </row>
    <row r="64" spans="1:12">
      <c r="A64" t="s">
        <v>457</v>
      </c>
      <c r="B64" s="20">
        <v>-0.19347358792775274</v>
      </c>
      <c r="C64" s="20">
        <v>-1.2297882583938478</v>
      </c>
      <c r="D64" s="3">
        <v>0.23420081202567458</v>
      </c>
      <c r="H64" s="22">
        <f t="shared" si="6"/>
        <v>2.6048624469835673</v>
      </c>
      <c r="I64" s="22">
        <f t="shared" si="6"/>
        <v>3.1315697934438664</v>
      </c>
      <c r="J64" s="22">
        <f t="shared" si="6"/>
        <v>27.48334737003292</v>
      </c>
      <c r="L64" s="22">
        <f t="shared" si="7"/>
        <v>33.21977961046035</v>
      </c>
    </row>
    <row r="65" spans="1:11">
      <c r="B65" s="3">
        <f>-MIN(B37:B64)</f>
        <v>1.4689081292132207</v>
      </c>
      <c r="C65" s="3">
        <f>-MIN(C37:C64)</f>
        <v>1.6640441157011618</v>
      </c>
      <c r="D65" s="3">
        <f>-MIN(D37:D64)</f>
        <v>2.3577129689126988</v>
      </c>
      <c r="E65" s="3"/>
    </row>
    <row r="72" spans="1:11">
      <c r="B72" s="19" t="s">
        <v>1662</v>
      </c>
      <c r="C72" s="19" t="s">
        <v>1703</v>
      </c>
      <c r="D72" s="19" t="s">
        <v>1636</v>
      </c>
      <c r="E72" s="19" t="s">
        <v>484</v>
      </c>
      <c r="F72" s="19" t="s">
        <v>1682</v>
      </c>
      <c r="G72" t="s">
        <v>1683</v>
      </c>
      <c r="H72" t="s">
        <v>1684</v>
      </c>
    </row>
    <row r="73" spans="1:11">
      <c r="A73" t="s">
        <v>468</v>
      </c>
      <c r="B73" s="19">
        <v>41.654944394349208</v>
      </c>
      <c r="C73" s="19">
        <v>19.703703703703706</v>
      </c>
      <c r="D73" s="19">
        <v>34.980200782339935</v>
      </c>
      <c r="E73" s="19">
        <v>6.8835098335854781</v>
      </c>
      <c r="F73" s="19">
        <v>5.0500845945256883</v>
      </c>
      <c r="G73" s="19">
        <v>15.164366997399416</v>
      </c>
      <c r="H73" s="19">
        <v>30.51680575759897</v>
      </c>
      <c r="I73" s="19">
        <f t="shared" ref="I73:I100" si="8">SUM(B73:H73)</f>
        <v>153.95361606350238</v>
      </c>
    </row>
    <row r="74" spans="1:11">
      <c r="A74" t="s">
        <v>445</v>
      </c>
      <c r="B74" s="19">
        <v>38.296964232040828</v>
      </c>
      <c r="C74" s="19">
        <v>33.185185185185183</v>
      </c>
      <c r="D74" s="19">
        <v>19.322198211012964</v>
      </c>
      <c r="E74" s="19">
        <v>6.8835098335854781</v>
      </c>
      <c r="F74" s="19">
        <v>7.4544232507474435</v>
      </c>
      <c r="G74" s="19">
        <v>18.522270626625378</v>
      </c>
      <c r="H74" s="19">
        <v>14.256182528137213</v>
      </c>
      <c r="I74" s="19">
        <f t="shared" si="8"/>
        <v>137.92073386733446</v>
      </c>
    </row>
    <row r="75" spans="1:11">
      <c r="A75" t="s">
        <v>453</v>
      </c>
      <c r="B75" s="19">
        <v>39.975954313195025</v>
      </c>
      <c r="C75" s="19">
        <v>13.481481481481485</v>
      </c>
      <c r="D75" s="19">
        <v>32.296391935880997</v>
      </c>
      <c r="E75" s="19">
        <v>6.2128088754412527</v>
      </c>
      <c r="F75" s="19">
        <v>3.7534938697939606</v>
      </c>
      <c r="G75" s="19">
        <v>11.160855377581948</v>
      </c>
      <c r="H75" s="19">
        <v>29.251971518260476</v>
      </c>
      <c r="I75" s="19">
        <f t="shared" si="8"/>
        <v>136.13295737163514</v>
      </c>
    </row>
    <row r="76" spans="1:11">
      <c r="A76" t="s">
        <v>458</v>
      </c>
      <c r="B76" s="19">
        <v>25.344755034565651</v>
      </c>
      <c r="C76" s="19">
        <v>25.925925925925927</v>
      </c>
      <c r="D76" s="19">
        <v>19.38224690209811</v>
      </c>
      <c r="E76" s="19">
        <v>6.6364094805849723</v>
      </c>
      <c r="F76" s="19">
        <v>1.2849097272116246</v>
      </c>
      <c r="G76" s="19">
        <v>29.193354425137922</v>
      </c>
      <c r="H76" s="19">
        <v>26.582956894571637</v>
      </c>
      <c r="I76" s="19">
        <f t="shared" si="8"/>
        <v>134.35055839009584</v>
      </c>
    </row>
    <row r="77" spans="1:11">
      <c r="A77" t="s">
        <v>1633</v>
      </c>
      <c r="B77" s="19">
        <v>7.9951908626390065</v>
      </c>
      <c r="C77" s="19">
        <v>45.629629629629633</v>
      </c>
      <c r="D77" s="19">
        <v>23.243745383921024</v>
      </c>
      <c r="E77" s="19">
        <v>5.9657085224407469</v>
      </c>
      <c r="F77" s="19">
        <v>6.6990520777806113</v>
      </c>
      <c r="G77" s="19">
        <v>8.2073843401633191</v>
      </c>
      <c r="H77" s="19">
        <v>22.809892045019541</v>
      </c>
      <c r="I77" s="19">
        <f t="shared" si="8"/>
        <v>120.55060286159387</v>
      </c>
      <c r="K77" s="19">
        <v>7</v>
      </c>
    </row>
    <row r="78" spans="1:11">
      <c r="A78" t="s">
        <v>459</v>
      </c>
      <c r="B78" s="19">
        <v>58.364893297264722</v>
      </c>
      <c r="C78" s="19">
        <v>7.2592592592592604</v>
      </c>
      <c r="D78" s="19">
        <v>14.54281259403125</v>
      </c>
      <c r="E78" s="19">
        <v>2.1180030257186089</v>
      </c>
      <c r="F78" s="19">
        <v>5.9650960669339685</v>
      </c>
      <c r="G78" s="19">
        <v>14.889798081860505</v>
      </c>
      <c r="H78" s="19">
        <v>17.300359849934921</v>
      </c>
      <c r="I78" s="19">
        <f t="shared" si="8"/>
        <v>120.44022217500323</v>
      </c>
      <c r="K78" s="19">
        <v>29</v>
      </c>
    </row>
    <row r="79" spans="1:11">
      <c r="A79" t="s">
        <v>461</v>
      </c>
      <c r="B79" s="19">
        <v>0</v>
      </c>
      <c r="C79" s="19">
        <v>33.185185185185183</v>
      </c>
      <c r="D79" s="19">
        <v>15.648198703394714</v>
      </c>
      <c r="E79" s="19">
        <v>6.2128088754412527</v>
      </c>
      <c r="F79" s="19">
        <v>4.9936264398451762</v>
      </c>
      <c r="G79" s="19">
        <v>12.25913103973763</v>
      </c>
      <c r="H79" s="19">
        <v>37.226858586631977</v>
      </c>
      <c r="I79" s="19">
        <f t="shared" si="8"/>
        <v>109.52580883023593</v>
      </c>
      <c r="K79" s="19">
        <v>37</v>
      </c>
    </row>
    <row r="80" spans="1:11">
      <c r="A80" t="s">
        <v>455</v>
      </c>
      <c r="B80" s="19">
        <v>18.868650435828052</v>
      </c>
      <c r="C80" s="19">
        <v>22.814814814814817</v>
      </c>
      <c r="D80" s="19">
        <v>17.276866263643086</v>
      </c>
      <c r="E80" s="19">
        <v>7.7307110438729207</v>
      </c>
      <c r="F80" s="19">
        <v>3.8878253412751733</v>
      </c>
      <c r="G80" s="19">
        <v>23.31609547630487</v>
      </c>
      <c r="H80" s="19">
        <v>15.188729806293546</v>
      </c>
      <c r="I80" s="19">
        <f t="shared" si="8"/>
        <v>109.08369318203246</v>
      </c>
    </row>
    <row r="81" spans="1:11">
      <c r="A81" t="s">
        <v>462</v>
      </c>
      <c r="B81" s="19">
        <v>17.349564171926648</v>
      </c>
      <c r="C81" s="19">
        <v>39.407407407407405</v>
      </c>
      <c r="D81" s="19">
        <v>12.44233388954237</v>
      </c>
      <c r="E81" s="19">
        <v>2.5416036308623289</v>
      </c>
      <c r="F81" s="19">
        <v>4.3083412519989794</v>
      </c>
      <c r="G81" s="19">
        <v>12.941842937834403</v>
      </c>
      <c r="H81" s="19">
        <v>17.439705994946795</v>
      </c>
      <c r="I81" s="19">
        <f t="shared" si="8"/>
        <v>106.43079928451893</v>
      </c>
      <c r="K81" s="19">
        <f>SUM(K77:K80)</f>
        <v>73</v>
      </c>
    </row>
    <row r="82" spans="1:11">
      <c r="A82" t="s">
        <v>447</v>
      </c>
      <c r="B82" s="19">
        <v>31.181244364292123</v>
      </c>
      <c r="C82" s="19">
        <v>7.2592592592592604</v>
      </c>
      <c r="D82" s="19">
        <v>18.148185026123606</v>
      </c>
      <c r="E82" s="19">
        <v>9.0368129097327294</v>
      </c>
      <c r="F82" s="19">
        <v>2.7275129209446787</v>
      </c>
      <c r="G82" s="19">
        <v>13.275778105381736</v>
      </c>
      <c r="H82" s="19">
        <v>24.535640456320358</v>
      </c>
      <c r="I82" s="19">
        <f t="shared" si="8"/>
        <v>106.1644330420545</v>
      </c>
    </row>
    <row r="83" spans="1:11">
      <c r="A83" t="s">
        <v>1632</v>
      </c>
      <c r="B83" s="19">
        <v>23.825668770664247</v>
      </c>
      <c r="C83" s="19">
        <v>19.703703703703706</v>
      </c>
      <c r="D83" s="19">
        <v>30.717969198785497</v>
      </c>
      <c r="E83" s="19">
        <v>6.671709531013617</v>
      </c>
      <c r="F83" s="19">
        <v>0</v>
      </c>
      <c r="G83" s="19">
        <v>9.5690977456063333</v>
      </c>
      <c r="H83" s="19">
        <v>13.666641145394685</v>
      </c>
      <c r="I83" s="19">
        <f t="shared" si="8"/>
        <v>104.15479009516807</v>
      </c>
    </row>
    <row r="84" spans="1:11">
      <c r="A84" t="s">
        <v>456</v>
      </c>
      <c r="B84" s="19">
        <v>9.354373309287638</v>
      </c>
      <c r="C84" s="19">
        <v>33.185185185185183</v>
      </c>
      <c r="D84" s="19">
        <v>10.89454823973522</v>
      </c>
      <c r="E84" s="19">
        <v>6.6364094805849723</v>
      </c>
      <c r="F84" s="19">
        <v>3.0098036943472306</v>
      </c>
      <c r="G84" s="19">
        <v>12.107005018966065</v>
      </c>
      <c r="H84" s="19">
        <v>27.837072199678442</v>
      </c>
      <c r="I84" s="19">
        <f t="shared" si="8"/>
        <v>103.02439712778477</v>
      </c>
    </row>
    <row r="85" spans="1:11">
      <c r="A85" t="s">
        <v>449</v>
      </c>
      <c r="B85" s="19">
        <v>27.343552750225406</v>
      </c>
      <c r="C85" s="19">
        <v>25.925925925925927</v>
      </c>
      <c r="D85" s="19">
        <v>6.4975134721120504</v>
      </c>
      <c r="E85" s="19">
        <v>6.8482097831568334</v>
      </c>
      <c r="F85" s="19">
        <v>0.11680997520105564</v>
      </c>
      <c r="G85" s="19">
        <v>7.6359841645823279</v>
      </c>
      <c r="H85" s="19">
        <v>26.400735012633039</v>
      </c>
      <c r="I85" s="19">
        <f t="shared" si="8"/>
        <v>100.76873108383663</v>
      </c>
    </row>
    <row r="86" spans="1:11">
      <c r="A86" t="s">
        <v>464</v>
      </c>
      <c r="B86" s="19">
        <v>8.3149984971445701</v>
      </c>
      <c r="C86" s="19">
        <v>13.481481481481485</v>
      </c>
      <c r="D86" s="19">
        <v>23.320950843887655</v>
      </c>
      <c r="E86" s="19">
        <v>6.8835098335854781</v>
      </c>
      <c r="F86" s="19">
        <v>4.956636614364843</v>
      </c>
      <c r="G86" s="19">
        <v>13.832336717960619</v>
      </c>
      <c r="H86" s="19">
        <v>29.712885690222812</v>
      </c>
      <c r="I86" s="19">
        <f t="shared" si="8"/>
        <v>100.50279967864745</v>
      </c>
    </row>
    <row r="87" spans="1:11">
      <c r="A87" t="s">
        <v>454</v>
      </c>
      <c r="B87" s="19">
        <v>16.070333633904401</v>
      </c>
      <c r="C87" s="19">
        <v>33.185185185185183</v>
      </c>
      <c r="D87" s="19">
        <v>16.707016440079887</v>
      </c>
      <c r="E87" s="19">
        <v>3.6006051437216331</v>
      </c>
      <c r="F87" s="19">
        <v>0.10318214476093093</v>
      </c>
      <c r="G87" s="19">
        <v>12.863924732073343</v>
      </c>
      <c r="H87" s="19">
        <v>12.187428221422559</v>
      </c>
      <c r="I87" s="19">
        <f t="shared" si="8"/>
        <v>94.717675501147951</v>
      </c>
    </row>
    <row r="88" spans="1:11">
      <c r="A88" t="s">
        <v>460</v>
      </c>
      <c r="B88" s="19">
        <v>10.713555755936275</v>
      </c>
      <c r="C88" s="19">
        <v>25.925925925925927</v>
      </c>
      <c r="D88" s="19">
        <v>14.053844680909277</v>
      </c>
      <c r="E88" s="19">
        <v>3.4241048915784158</v>
      </c>
      <c r="F88" s="19">
        <v>2.3478805015412405</v>
      </c>
      <c r="G88" s="19">
        <v>9.0904573387884859</v>
      </c>
      <c r="H88" s="19">
        <v>23.58165530970065</v>
      </c>
      <c r="I88" s="19">
        <f t="shared" si="8"/>
        <v>89.137424404380269</v>
      </c>
    </row>
    <row r="89" spans="1:11">
      <c r="A89" t="s">
        <v>457</v>
      </c>
      <c r="B89" s="19">
        <v>4.4773068830778433</v>
      </c>
      <c r="C89" s="19">
        <v>19.703703703703706</v>
      </c>
      <c r="D89" s="19">
        <v>22.986393850698924</v>
      </c>
      <c r="E89" s="19">
        <v>8.3661119515885023</v>
      </c>
      <c r="F89" s="19">
        <v>2.6048624469835673</v>
      </c>
      <c r="G89" s="19">
        <v>3.1315697934438664</v>
      </c>
      <c r="H89" s="19">
        <v>27.48334737003292</v>
      </c>
      <c r="I89" s="19">
        <f t="shared" si="8"/>
        <v>88.753295999529328</v>
      </c>
    </row>
    <row r="90" spans="1:11">
      <c r="A90" t="s">
        <v>465</v>
      </c>
      <c r="B90" s="19">
        <v>24.865043582807306</v>
      </c>
      <c r="C90" s="19">
        <v>19.703703703703706</v>
      </c>
      <c r="D90" s="19">
        <v>10.372492272341832</v>
      </c>
      <c r="E90" s="19">
        <v>0</v>
      </c>
      <c r="F90" s="19">
        <v>0.29397177092265792</v>
      </c>
      <c r="G90" s="19">
        <v>0</v>
      </c>
      <c r="H90" s="19">
        <v>32.596278998545309</v>
      </c>
      <c r="I90" s="19">
        <f t="shared" si="8"/>
        <v>87.831490328320811</v>
      </c>
    </row>
    <row r="91" spans="1:11">
      <c r="A91" t="s">
        <v>467</v>
      </c>
      <c r="B91" s="19">
        <v>4.6372107003306269</v>
      </c>
      <c r="C91" s="19">
        <v>19.703703703703706</v>
      </c>
      <c r="D91" s="19">
        <v>27.616270481713524</v>
      </c>
      <c r="E91" s="19">
        <v>3.0005042864346954</v>
      </c>
      <c r="F91" s="19">
        <v>1.8378102764966275</v>
      </c>
      <c r="G91" s="19">
        <v>1.6251511487303352</v>
      </c>
      <c r="H91" s="19">
        <v>22.852767781946273</v>
      </c>
      <c r="I91" s="19">
        <f t="shared" si="8"/>
        <v>81.273418379355789</v>
      </c>
    </row>
    <row r="92" spans="1:11">
      <c r="A92" t="s">
        <v>446</v>
      </c>
      <c r="B92" s="19">
        <v>15.030958821761335</v>
      </c>
      <c r="C92" s="19">
        <v>13.481481481481485</v>
      </c>
      <c r="D92" s="19">
        <v>11.410476789670938</v>
      </c>
      <c r="E92" s="19">
        <v>3.6006051437216331</v>
      </c>
      <c r="F92" s="19">
        <v>8.9554314320808931E-2</v>
      </c>
      <c r="G92" s="19">
        <v>15.539116463202543</v>
      </c>
      <c r="H92" s="19">
        <v>18.672383431590244</v>
      </c>
      <c r="I92" s="19">
        <f t="shared" si="8"/>
        <v>77.824576445748988</v>
      </c>
    </row>
    <row r="93" spans="1:11">
      <c r="A93" t="s">
        <v>451</v>
      </c>
      <c r="B93" s="19">
        <v>4.4773068830778433</v>
      </c>
      <c r="C93" s="19">
        <v>7.2592592592592604</v>
      </c>
      <c r="D93" s="19">
        <v>0</v>
      </c>
      <c r="E93" s="19">
        <v>4.48310640443772</v>
      </c>
      <c r="F93" s="19">
        <v>3.1071453403481111</v>
      </c>
      <c r="G93" s="19">
        <v>18.503718672872751</v>
      </c>
      <c r="H93" s="19">
        <v>37.248296455095314</v>
      </c>
      <c r="I93" s="19">
        <f t="shared" si="8"/>
        <v>75.078833015090993</v>
      </c>
    </row>
    <row r="94" spans="1:11">
      <c r="A94" t="s">
        <v>1631</v>
      </c>
      <c r="B94" s="19">
        <v>8.4749023143973528</v>
      </c>
      <c r="C94" s="19">
        <v>19.703703703703706</v>
      </c>
      <c r="D94" s="19">
        <v>7.4999589681866716</v>
      </c>
      <c r="E94" s="19">
        <v>3.0005042864346954</v>
      </c>
      <c r="F94" s="19">
        <v>2.5386701277029675</v>
      </c>
      <c r="G94" s="19">
        <v>7.4690165808086739</v>
      </c>
      <c r="H94" s="19">
        <v>24.889365285965862</v>
      </c>
      <c r="I94" s="19">
        <f t="shared" si="8"/>
        <v>73.576121267199923</v>
      </c>
    </row>
    <row r="95" spans="1:11">
      <c r="A95" t="s">
        <v>463</v>
      </c>
      <c r="B95" s="19">
        <v>19.321406672678087</v>
      </c>
      <c r="C95" s="19">
        <v>13.481481481481485</v>
      </c>
      <c r="D95" s="19">
        <v>16.600399376316446</v>
      </c>
      <c r="E95" s="19">
        <v>2.5769036812909731</v>
      </c>
      <c r="F95" s="19">
        <v>3.3018286323498724</v>
      </c>
      <c r="G95" s="19">
        <v>10.12565635818523</v>
      </c>
      <c r="H95" s="19">
        <v>5.037899088890593</v>
      </c>
      <c r="I95" s="19">
        <f t="shared" si="8"/>
        <v>70.445575291192696</v>
      </c>
    </row>
    <row r="96" spans="1:11">
      <c r="A96" t="s">
        <v>466</v>
      </c>
      <c r="B96" s="19">
        <v>8.3149984971445701</v>
      </c>
      <c r="C96" s="19">
        <v>19.703703703703706</v>
      </c>
      <c r="D96" s="19">
        <v>7.6090269989331851</v>
      </c>
      <c r="E96" s="19">
        <v>6.6364094805849723</v>
      </c>
      <c r="F96" s="19">
        <v>3.9170278350754355</v>
      </c>
      <c r="G96" s="19">
        <v>10.355700584717827</v>
      </c>
      <c r="H96" s="19">
        <v>13.902457698491705</v>
      </c>
      <c r="I96" s="19">
        <f t="shared" si="8"/>
        <v>70.439324798651398</v>
      </c>
    </row>
    <row r="97" spans="1:9">
      <c r="A97" t="s">
        <v>450</v>
      </c>
      <c r="B97" s="19">
        <v>36.298166516381087</v>
      </c>
      <c r="C97" s="19">
        <v>7.2592592592592604</v>
      </c>
      <c r="D97" s="19">
        <v>5.1310993790518937</v>
      </c>
      <c r="E97" s="19">
        <v>3.6006051437216331</v>
      </c>
      <c r="F97" s="19">
        <v>1.1758870836906377</v>
      </c>
      <c r="G97" s="19">
        <v>10.522668168491501</v>
      </c>
      <c r="H97" s="19">
        <v>5.6381594058647932</v>
      </c>
      <c r="I97" s="19">
        <f t="shared" si="8"/>
        <v>69.62584495646081</v>
      </c>
    </row>
    <row r="98" spans="1:9">
      <c r="A98" t="s">
        <v>469</v>
      </c>
      <c r="B98" s="19">
        <v>22.226630598136445</v>
      </c>
      <c r="C98" s="19">
        <v>7.2592592592592604</v>
      </c>
      <c r="D98" s="19">
        <v>4.97546297562711</v>
      </c>
      <c r="E98" s="19">
        <v>4.2360060514372178</v>
      </c>
      <c r="F98" s="19">
        <v>3.6172155653927245</v>
      </c>
      <c r="G98" s="19">
        <v>2.1817097613092313</v>
      </c>
      <c r="H98" s="19">
        <v>8.8216828726743781</v>
      </c>
      <c r="I98" s="19">
        <f t="shared" si="8"/>
        <v>53.317967083836365</v>
      </c>
    </row>
    <row r="99" spans="1:9">
      <c r="A99" t="s">
        <v>448</v>
      </c>
      <c r="B99" s="19">
        <v>6.8758641418695445</v>
      </c>
      <c r="C99" s="19">
        <v>0</v>
      </c>
      <c r="D99" s="19">
        <v>11.017096588888599</v>
      </c>
      <c r="E99" s="19">
        <v>3.0005042864346954</v>
      </c>
      <c r="F99" s="19">
        <v>3.7067698797135336</v>
      </c>
      <c r="G99" s="19">
        <v>3.5545543390038241</v>
      </c>
      <c r="H99" s="19">
        <v>19.926498736697052</v>
      </c>
      <c r="I99" s="19">
        <f t="shared" si="8"/>
        <v>48.08128797260725</v>
      </c>
    </row>
    <row r="100" spans="1:9">
      <c r="A100" t="s">
        <v>452</v>
      </c>
      <c r="B100" s="19">
        <v>2.318605350165317</v>
      </c>
      <c r="C100" s="19">
        <v>13.481481481481485</v>
      </c>
      <c r="D100" s="19">
        <v>13.306299751073677</v>
      </c>
      <c r="E100" s="19">
        <v>3.2123045890065569</v>
      </c>
      <c r="F100" s="19">
        <v>1.1505782557304096</v>
      </c>
      <c r="G100" s="19">
        <v>1.502708253962989</v>
      </c>
      <c r="H100" s="19">
        <v>0</v>
      </c>
      <c r="I100" s="19">
        <f t="shared" si="8"/>
        <v>34.971977681420434</v>
      </c>
    </row>
  </sheetData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E35" sqref="E35"/>
    </sheetView>
  </sheetViews>
  <sheetFormatPr defaultRowHeight="15"/>
  <sheetData>
    <row r="1" spans="1:17">
      <c r="G1" t="s">
        <v>1696</v>
      </c>
    </row>
    <row r="4" spans="1:17">
      <c r="B4" t="s">
        <v>1648</v>
      </c>
      <c r="C4" t="s">
        <v>1650</v>
      </c>
      <c r="D4" t="s">
        <v>1651</v>
      </c>
      <c r="E4" t="s">
        <v>1653</v>
      </c>
    </row>
    <row r="5" spans="1:17">
      <c r="A5" t="s">
        <v>1662</v>
      </c>
      <c r="B5">
        <v>0.4</v>
      </c>
      <c r="C5">
        <v>0.15</v>
      </c>
      <c r="D5">
        <v>0.4</v>
      </c>
      <c r="E5">
        <v>0.05</v>
      </c>
      <c r="F5" s="17">
        <f>SUM(B5:E5)</f>
        <v>1</v>
      </c>
      <c r="K5">
        <v>38</v>
      </c>
      <c r="L5">
        <v>56</v>
      </c>
      <c r="M5">
        <v>69</v>
      </c>
      <c r="N5">
        <v>69</v>
      </c>
      <c r="Q5">
        <f>K5*B5+L5*C5+M5*D5+N5*E5</f>
        <v>54.650000000000006</v>
      </c>
    </row>
    <row r="6" spans="1:17">
      <c r="K6">
        <v>38</v>
      </c>
      <c r="L6">
        <v>56</v>
      </c>
      <c r="M6">
        <v>75</v>
      </c>
      <c r="N6">
        <v>75</v>
      </c>
      <c r="Q6">
        <f>K6*B5+L6*C5+M6*D5+N6*E5</f>
        <v>57.35</v>
      </c>
    </row>
    <row r="8" spans="1:17">
      <c r="A8" t="s">
        <v>1697</v>
      </c>
    </row>
    <row r="10" spans="1:17">
      <c r="B10" t="s">
        <v>1685</v>
      </c>
      <c r="C10" t="s">
        <v>1648</v>
      </c>
      <c r="D10" t="s">
        <v>480</v>
      </c>
      <c r="K10" t="s">
        <v>1700</v>
      </c>
      <c r="Q10" t="s">
        <v>1699</v>
      </c>
    </row>
    <row r="11" spans="1:17">
      <c r="A11" t="s">
        <v>1698</v>
      </c>
      <c r="B11">
        <v>0.05</v>
      </c>
      <c r="C11">
        <v>0.57999999999999996</v>
      </c>
      <c r="D11">
        <v>0.37</v>
      </c>
      <c r="F11" s="17">
        <f>SUM(B11:D11)</f>
        <v>1</v>
      </c>
      <c r="K11">
        <v>25</v>
      </c>
      <c r="L11">
        <v>50</v>
      </c>
      <c r="M11">
        <v>69</v>
      </c>
      <c r="Q11">
        <f>K11*B11+L11*C11+M11*D11</f>
        <v>55.78</v>
      </c>
    </row>
    <row r="12" spans="1:17">
      <c r="F12" s="17"/>
      <c r="K12">
        <v>88</v>
      </c>
      <c r="L12">
        <v>44</v>
      </c>
      <c r="M12">
        <v>69</v>
      </c>
      <c r="Q12">
        <f>K12*B11+L12*C11+M12*D11</f>
        <v>55.45</v>
      </c>
    </row>
    <row r="14" spans="1:17">
      <c r="B14" t="s">
        <v>1685</v>
      </c>
      <c r="C14" t="s">
        <v>1686</v>
      </c>
      <c r="D14" t="s">
        <v>1648</v>
      </c>
      <c r="E14" t="s">
        <v>1649</v>
      </c>
      <c r="F14" t="s">
        <v>1677</v>
      </c>
    </row>
    <row r="15" spans="1:17">
      <c r="A15" t="s">
        <v>1682</v>
      </c>
      <c r="B15">
        <v>0.2</v>
      </c>
      <c r="C15">
        <v>0.2</v>
      </c>
      <c r="D15">
        <v>0.05</v>
      </c>
      <c r="E15">
        <v>0.5</v>
      </c>
      <c r="F15">
        <v>0.05</v>
      </c>
      <c r="G15" s="17">
        <f>SUM(B15:F15)</f>
        <v>1</v>
      </c>
    </row>
    <row r="16" spans="1:17">
      <c r="G16" s="17"/>
      <c r="K16">
        <v>31</v>
      </c>
      <c r="L16">
        <v>38</v>
      </c>
      <c r="M16">
        <v>50</v>
      </c>
      <c r="N16">
        <v>50</v>
      </c>
      <c r="O16">
        <v>13</v>
      </c>
      <c r="Q16">
        <f>K16*B15+L16*C15+M16*D15+E15*N16+O16*F15</f>
        <v>41.949999999999996</v>
      </c>
    </row>
    <row r="17" spans="1:17">
      <c r="K17">
        <v>38</v>
      </c>
      <c r="L17">
        <v>44</v>
      </c>
      <c r="M17">
        <v>50</v>
      </c>
      <c r="N17">
        <v>69</v>
      </c>
      <c r="O17">
        <v>13</v>
      </c>
      <c r="Q17">
        <f>K17*B15+L17*C15+M17*D15+E15*N17+O17*F15</f>
        <v>54.050000000000004</v>
      </c>
    </row>
    <row r="18" spans="1:17">
      <c r="A18" t="s">
        <v>1683</v>
      </c>
      <c r="B18">
        <v>0.33</v>
      </c>
      <c r="C18">
        <v>0.32</v>
      </c>
      <c r="D18">
        <v>0.1</v>
      </c>
      <c r="E18">
        <v>0.05</v>
      </c>
      <c r="F18">
        <v>0.2</v>
      </c>
      <c r="G18" s="17">
        <f>SUM(B18:F18)</f>
        <v>1</v>
      </c>
    </row>
    <row r="19" spans="1:17">
      <c r="G19" s="17"/>
      <c r="K19">
        <v>31</v>
      </c>
      <c r="L19">
        <v>38</v>
      </c>
      <c r="M19">
        <v>50</v>
      </c>
      <c r="N19">
        <v>50</v>
      </c>
      <c r="O19">
        <v>50</v>
      </c>
      <c r="Q19">
        <f>K19*B18+L19*C18+M19*D18+E18*N19+O19*F18</f>
        <v>39.89</v>
      </c>
    </row>
    <row r="20" spans="1:17">
      <c r="K20">
        <v>38</v>
      </c>
      <c r="L20">
        <v>50</v>
      </c>
      <c r="M20">
        <v>63</v>
      </c>
      <c r="N20">
        <v>50</v>
      </c>
      <c r="O20">
        <v>13</v>
      </c>
      <c r="Q20">
        <f>K20*B18+L20*C18+M20*D18+E18*N20+O20*F18</f>
        <v>39.940000000000005</v>
      </c>
    </row>
    <row r="21" spans="1:17">
      <c r="A21" t="s">
        <v>1684</v>
      </c>
      <c r="B21">
        <v>0.27500000000000002</v>
      </c>
      <c r="C21">
        <v>0.27500000000000002</v>
      </c>
      <c r="D21">
        <v>0.05</v>
      </c>
      <c r="E21">
        <v>0.05</v>
      </c>
      <c r="F21">
        <v>0.35</v>
      </c>
      <c r="G21" s="17">
        <f>SUM(B21:F21)</f>
        <v>1</v>
      </c>
    </row>
    <row r="22" spans="1:17">
      <c r="K22">
        <v>38</v>
      </c>
      <c r="L22">
        <v>50</v>
      </c>
      <c r="M22">
        <v>50</v>
      </c>
      <c r="N22">
        <v>44</v>
      </c>
      <c r="O22">
        <v>50</v>
      </c>
      <c r="Q22">
        <f>K22*B21+L22*C21+M22*D21+E21*N22+O22*F21</f>
        <v>46.400000000000006</v>
      </c>
    </row>
    <row r="23" spans="1:17">
      <c r="K23">
        <v>31</v>
      </c>
      <c r="L23">
        <v>38</v>
      </c>
      <c r="M23">
        <v>50</v>
      </c>
      <c r="N23">
        <v>44</v>
      </c>
      <c r="O23">
        <v>69</v>
      </c>
      <c r="Q23">
        <f>K23*B21+L23*C21+M23*D21+E21*N23+O23*F21</f>
        <v>47.825000000000003</v>
      </c>
    </row>
    <row r="26" spans="1:17">
      <c r="A26" t="s">
        <v>1687</v>
      </c>
    </row>
    <row r="28" spans="1:17">
      <c r="A28" t="s">
        <v>71</v>
      </c>
      <c r="B28" t="s">
        <v>76</v>
      </c>
    </row>
    <row r="29" spans="1:17">
      <c r="A29">
        <v>0.65</v>
      </c>
      <c r="B29">
        <v>0.35</v>
      </c>
    </row>
    <row r="31" spans="1:17">
      <c r="A31" t="s">
        <v>1688</v>
      </c>
      <c r="B31" t="s">
        <v>1689</v>
      </c>
      <c r="C31" t="s">
        <v>1690</v>
      </c>
      <c r="D31" t="s">
        <v>1691</v>
      </c>
    </row>
    <row r="32" spans="1:17">
      <c r="A32">
        <v>0.4</v>
      </c>
      <c r="B32">
        <v>0.2</v>
      </c>
      <c r="C32">
        <v>0.2</v>
      </c>
      <c r="D32">
        <v>0.2</v>
      </c>
      <c r="G32" s="17">
        <f>SUM(A32:D32)</f>
        <v>1</v>
      </c>
    </row>
    <row r="34" spans="1:7">
      <c r="A34" t="s">
        <v>1692</v>
      </c>
      <c r="B34" t="s">
        <v>1693</v>
      </c>
      <c r="C34" t="s">
        <v>1694</v>
      </c>
      <c r="D34" t="s">
        <v>1695</v>
      </c>
    </row>
    <row r="35" spans="1:7">
      <c r="A35">
        <v>0.4</v>
      </c>
      <c r="B35">
        <v>0.4</v>
      </c>
      <c r="C35">
        <v>0.1</v>
      </c>
      <c r="D35">
        <v>0.1</v>
      </c>
      <c r="G35" s="17">
        <f>SUM(A35:D35)</f>
        <v>1</v>
      </c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7"/>
  <sheetViews>
    <sheetView topLeftCell="A4" workbookViewId="0">
      <selection activeCell="U4" sqref="U4:V37"/>
    </sheetView>
  </sheetViews>
  <sheetFormatPr defaultRowHeight="15"/>
  <cols>
    <col min="3" max="3" width="5.5703125" customWidth="1"/>
    <col min="4" max="4" width="11.5703125" bestFit="1" customWidth="1"/>
    <col min="6" max="6" width="6.140625" customWidth="1"/>
    <col min="9" max="9" width="5.5703125" customWidth="1"/>
    <col min="11" max="11" width="9.140625" style="6" hidden="1" customWidth="1"/>
    <col min="12" max="12" width="6" customWidth="1"/>
    <col min="13" max="15" width="9" customWidth="1"/>
    <col min="17" max="17" width="9.140625" style="6"/>
    <col min="18" max="18" width="9.140625" style="8"/>
  </cols>
  <sheetData>
    <row r="1" spans="1:25">
      <c r="I1" t="s">
        <v>444</v>
      </c>
    </row>
    <row r="4" spans="1:25">
      <c r="B4" t="s">
        <v>500</v>
      </c>
      <c r="D4" t="s">
        <v>482</v>
      </c>
      <c r="G4" t="s">
        <v>1638</v>
      </c>
      <c r="J4" t="s">
        <v>483</v>
      </c>
      <c r="M4" t="s">
        <v>1637</v>
      </c>
      <c r="P4" t="s">
        <v>484</v>
      </c>
      <c r="T4" t="s">
        <v>1647</v>
      </c>
    </row>
    <row r="5" spans="1:25">
      <c r="A5" t="s">
        <v>467</v>
      </c>
      <c r="B5" s="9">
        <f t="shared" ref="B5:B32" si="0">V5</f>
        <v>0</v>
      </c>
      <c r="D5" s="1">
        <f ca="1">(inputfromtsbtoolfile!R984)</f>
        <v>50</v>
      </c>
      <c r="E5" s="5">
        <f t="shared" ref="E5:E32" si="1">(D5-D$33)/D$34</f>
        <v>-4.761904761904745E-2</v>
      </c>
      <c r="F5" s="7">
        <f t="shared" ref="F5:F32" si="2">NORMDIST(D5,$D$33,$D$34,TRUE)</f>
        <v>0.48100992572220758</v>
      </c>
      <c r="G5" s="1">
        <f ca="1">(inputfromtsbtoolfile!R983)</f>
        <v>29</v>
      </c>
      <c r="H5" s="5">
        <f t="shared" ref="H5:H32" si="3">(G5-G$33)/G$34</f>
        <v>-2.566326530612248</v>
      </c>
      <c r="I5" s="7">
        <f t="shared" ref="I5:I32" si="4">NORMDIST(G5,$G$33,$G$34,TRUE)</f>
        <v>5.1391010533813342E-3</v>
      </c>
      <c r="J5" s="1">
        <f ca="1">(inputfromtsbtoolfile!R985)</f>
        <v>51</v>
      </c>
      <c r="K5" s="5">
        <f t="shared" ref="K5:K32" si="5">(J5-J$33)/J$34</f>
        <v>-0.36298903142653116</v>
      </c>
      <c r="L5" s="7">
        <f t="shared" ref="L5:L32" si="6">NORMDIST(J5,$J$33,$J$34,TRUE)</f>
        <v>0.35830653899298714</v>
      </c>
      <c r="M5" s="1">
        <f ca="1">(inputfromtsbtoolfile!R986)</f>
        <v>61.453000000000003</v>
      </c>
      <c r="N5" s="5">
        <f t="shared" ref="N5:N32" si="7">(M5-M$33)/M$34</f>
        <v>2.708265306122454</v>
      </c>
      <c r="O5" s="7">
        <f t="shared" ref="O5:O32" si="8">NORMDIST(M5,$M$33,$M$34,TRUE)</f>
        <v>0.99661820348106733</v>
      </c>
      <c r="P5" s="1">
        <f ca="1">(inputfromtsbtoolfile!R987)</f>
        <v>44.1</v>
      </c>
      <c r="Q5" s="5">
        <f t="shared" ref="Q5:Q32" si="9">(P5-P$33)/P$34</f>
        <v>-0.91583323182018439</v>
      </c>
      <c r="R5" s="7">
        <f t="shared" ref="R5:R32" si="10">NORMDIST(P5,$P$33,$P$34,TRUE)</f>
        <v>0.1798771853329455</v>
      </c>
      <c r="S5" s="3">
        <f>(1.5*H5+N5)/2.5</f>
        <v>-0.4564897959183673</v>
      </c>
      <c r="T5" s="3">
        <f>S5</f>
        <v>-0.4564897959183673</v>
      </c>
      <c r="U5" s="2"/>
      <c r="V5" s="7"/>
      <c r="X5" s="4"/>
      <c r="Y5" s="5"/>
    </row>
    <row r="6" spans="1:25">
      <c r="A6" t="s">
        <v>445</v>
      </c>
      <c r="B6" s="9">
        <f t="shared" si="0"/>
        <v>0</v>
      </c>
      <c r="D6" s="1">
        <f ca="1">(inputfromtsbtoolfile!R39)</f>
        <v>63</v>
      </c>
      <c r="E6" s="5">
        <f t="shared" si="1"/>
        <v>2.1190476190476191</v>
      </c>
      <c r="F6" s="7">
        <f t="shared" si="2"/>
        <v>0.98295677859338615</v>
      </c>
      <c r="G6" s="1">
        <f ca="1">(inputfromtsbtoolfile!R38)</f>
        <v>50.05</v>
      </c>
      <c r="H6" s="5">
        <f t="shared" si="3"/>
        <v>3.4479591836734653</v>
      </c>
      <c r="I6" s="7">
        <f t="shared" si="4"/>
        <v>0.99971758030616664</v>
      </c>
      <c r="J6" s="1">
        <f ca="1">(inputfromtsbtoolfile!R40)</f>
        <v>51</v>
      </c>
      <c r="K6" s="5">
        <f t="shared" si="5"/>
        <v>-0.36298903142653116</v>
      </c>
      <c r="L6" s="7">
        <f t="shared" si="6"/>
        <v>0.35830653899298714</v>
      </c>
      <c r="M6" s="1">
        <f ca="1">(inputfromtsbtoolfile!R41)</f>
        <v>54.685000000000002</v>
      </c>
      <c r="N6" s="5">
        <f t="shared" si="7"/>
        <v>0.77455102040816826</v>
      </c>
      <c r="O6" s="7">
        <f t="shared" si="8"/>
        <v>0.78069749549541112</v>
      </c>
      <c r="P6" s="1">
        <f ca="1">(inputfromtsbtoolfile!R42)</f>
        <v>55.1</v>
      </c>
      <c r="Q6" s="5">
        <f t="shared" si="9"/>
        <v>0.86270797499328944</v>
      </c>
      <c r="R6" s="7">
        <f t="shared" si="10"/>
        <v>0.80585097674090278</v>
      </c>
      <c r="S6" s="3">
        <f t="shared" ref="S6:S32" si="11">(1.5*H6+N6)/2.5</f>
        <v>2.3785959183673464</v>
      </c>
      <c r="T6" s="3">
        <f t="shared" ref="T6:T34" si="12">S6</f>
        <v>2.3785959183673464</v>
      </c>
      <c r="U6" s="2"/>
      <c r="V6" s="7"/>
      <c r="X6" s="4"/>
      <c r="Y6" s="5"/>
    </row>
    <row r="7" spans="1:25">
      <c r="A7" t="s">
        <v>461</v>
      </c>
      <c r="B7" s="9">
        <f t="shared" si="0"/>
        <v>0</v>
      </c>
      <c r="D7" s="1">
        <f ca="1">(inputfromtsbtoolfile!R704)</f>
        <v>63</v>
      </c>
      <c r="E7" s="5">
        <f t="shared" si="1"/>
        <v>2.1190476190476191</v>
      </c>
      <c r="F7" s="7">
        <f t="shared" si="2"/>
        <v>0.98295677859338615</v>
      </c>
      <c r="G7" s="1">
        <f ca="1">(inputfromtsbtoolfile!R703)</f>
        <v>26.099999999999998</v>
      </c>
      <c r="H7" s="5">
        <f t="shared" si="3"/>
        <v>-3.3948979591836772</v>
      </c>
      <c r="I7" s="7">
        <f t="shared" si="4"/>
        <v>3.4327091586106029E-4</v>
      </c>
      <c r="J7" s="1">
        <f ca="1">(inputfromtsbtoolfile!R705)</f>
        <v>51</v>
      </c>
      <c r="K7" s="5">
        <f t="shared" si="5"/>
        <v>-0.36298903142653116</v>
      </c>
      <c r="L7" s="7">
        <f t="shared" si="6"/>
        <v>0.35830653899298714</v>
      </c>
      <c r="M7" s="1">
        <f ca="1">(inputfromtsbtoolfile!R706)</f>
        <v>51.686999999999998</v>
      </c>
      <c r="N7" s="5">
        <f t="shared" si="7"/>
        <v>-8.2020408163261643E-2</v>
      </c>
      <c r="O7" s="7">
        <f t="shared" si="8"/>
        <v>0.4673152423825524</v>
      </c>
      <c r="P7" s="1">
        <f ca="1">(inputfromtsbtoolfile!R707)</f>
        <v>53.2</v>
      </c>
      <c r="Q7" s="5">
        <f t="shared" si="9"/>
        <v>0.55550540290732608</v>
      </c>
      <c r="R7" s="7">
        <f t="shared" si="10"/>
        <v>0.71072549220319414</v>
      </c>
      <c r="S7" s="3">
        <f t="shared" si="11"/>
        <v>-2.069746938775511</v>
      </c>
      <c r="T7" s="3">
        <f t="shared" si="12"/>
        <v>-2.069746938775511</v>
      </c>
      <c r="U7" s="2"/>
      <c r="V7" s="7"/>
      <c r="X7" s="4"/>
      <c r="Y7" s="5"/>
    </row>
    <row r="8" spans="1:25">
      <c r="A8" t="s">
        <v>449</v>
      </c>
      <c r="B8" s="9">
        <f t="shared" si="0"/>
        <v>0</v>
      </c>
      <c r="D8" s="1">
        <f ca="1">(inputfromtsbtoolfile!R214)</f>
        <v>56</v>
      </c>
      <c r="E8" s="5">
        <f t="shared" si="1"/>
        <v>0.95238095238095255</v>
      </c>
      <c r="F8" s="7">
        <f t="shared" si="2"/>
        <v>0.82954809203593494</v>
      </c>
      <c r="G8" s="1">
        <f ca="1">(inputfromtsbtoolfile!R213)</f>
        <v>43.2</v>
      </c>
      <c r="H8" s="5">
        <f t="shared" si="3"/>
        <v>1.4908163265306098</v>
      </c>
      <c r="I8" s="7">
        <f t="shared" si="4"/>
        <v>0.93199513794627131</v>
      </c>
      <c r="J8" s="1">
        <f ca="1">(inputfromtsbtoolfile!R215)</f>
        <v>57</v>
      </c>
      <c r="K8" s="5">
        <f t="shared" si="5"/>
        <v>0.22337786549324978</v>
      </c>
      <c r="L8" s="7">
        <f t="shared" si="6"/>
        <v>0.58837928504960446</v>
      </c>
      <c r="M8" s="1">
        <f ca="1">(inputfromtsbtoolfile!R216)</f>
        <v>44.22</v>
      </c>
      <c r="N8" s="5">
        <f t="shared" si="7"/>
        <v>-2.2154489795918328</v>
      </c>
      <c r="O8" s="7">
        <f t="shared" si="8"/>
        <v>1.336463131139165E-2</v>
      </c>
      <c r="P8" s="1">
        <f ca="1">(inputfromtsbtoolfile!R217)</f>
        <v>55</v>
      </c>
      <c r="Q8" s="5">
        <f t="shared" si="9"/>
        <v>0.8465394185677122</v>
      </c>
      <c r="R8" s="7">
        <f t="shared" si="10"/>
        <v>0.80137405323490851</v>
      </c>
      <c r="S8" s="3">
        <f t="shared" si="11"/>
        <v>8.3102040816328323E-3</v>
      </c>
      <c r="T8" s="3">
        <f t="shared" si="12"/>
        <v>8.3102040816328323E-3</v>
      </c>
      <c r="U8" s="2"/>
      <c r="V8" s="7"/>
      <c r="X8" s="4"/>
      <c r="Y8" s="5"/>
    </row>
    <row r="9" spans="1:25">
      <c r="A9" t="s">
        <v>450</v>
      </c>
      <c r="B9" s="9">
        <f t="shared" si="0"/>
        <v>0</v>
      </c>
      <c r="D9" s="1">
        <f ca="1">(inputfromtsbtoolfile!R249)</f>
        <v>38</v>
      </c>
      <c r="E9" s="5">
        <f t="shared" si="1"/>
        <v>-2.0476190476190474</v>
      </c>
      <c r="F9" s="7">
        <f t="shared" si="2"/>
        <v>2.029867074389724E-2</v>
      </c>
      <c r="G9" s="1">
        <f ca="1">(inputfromtsbtoolfile!R248)</f>
        <v>48.800000000000004</v>
      </c>
      <c r="H9" s="5">
        <f t="shared" si="3"/>
        <v>3.0908163265306103</v>
      </c>
      <c r="I9" s="7">
        <f t="shared" si="4"/>
        <v>0.99900196467564084</v>
      </c>
      <c r="J9" s="1">
        <f ca="1">(inputfromtsbtoolfile!R250)</f>
        <v>63</v>
      </c>
      <c r="K9" s="5">
        <f t="shared" si="5"/>
        <v>0.80974476241303073</v>
      </c>
      <c r="L9" s="7">
        <f t="shared" si="6"/>
        <v>0.79095655720282898</v>
      </c>
      <c r="M9" s="1">
        <f ca="1">(inputfromtsbtoolfile!R251)</f>
        <v>43.104999999999997</v>
      </c>
      <c r="N9" s="5">
        <f t="shared" si="7"/>
        <v>-2.5340204081632618</v>
      </c>
      <c r="O9" s="7">
        <f t="shared" si="8"/>
        <v>5.6381082140155581E-3</v>
      </c>
      <c r="P9" s="1">
        <f ca="1">(inputfromtsbtoolfile!R252)</f>
        <v>45.8</v>
      </c>
      <c r="Q9" s="5">
        <f t="shared" si="9"/>
        <v>-0.64096777258537552</v>
      </c>
      <c r="R9" s="7">
        <f t="shared" si="10"/>
        <v>0.26077181079748724</v>
      </c>
      <c r="S9" s="3">
        <f t="shared" si="11"/>
        <v>0.84088163265306137</v>
      </c>
      <c r="T9" s="3">
        <f t="shared" si="12"/>
        <v>0.84088163265306137</v>
      </c>
      <c r="U9" s="2"/>
      <c r="V9" s="7"/>
      <c r="X9" s="4"/>
      <c r="Y9" s="5"/>
    </row>
    <row r="10" spans="1:25">
      <c r="A10" t="s">
        <v>460</v>
      </c>
      <c r="B10" s="9">
        <f t="shared" si="0"/>
        <v>0</v>
      </c>
      <c r="D10" s="1">
        <f ca="1">(inputfromtsbtoolfile!R669)</f>
        <v>56</v>
      </c>
      <c r="E10" s="5">
        <f t="shared" si="1"/>
        <v>0.95238095238095255</v>
      </c>
      <c r="F10" s="7">
        <f t="shared" si="2"/>
        <v>0.82954809203593494</v>
      </c>
      <c r="G10" s="1">
        <f ca="1">(inputfromtsbtoolfile!R668)</f>
        <v>32.800000000000004</v>
      </c>
      <c r="H10" s="5">
        <f t="shared" si="3"/>
        <v>-1.4806122448979611</v>
      </c>
      <c r="I10" s="7">
        <f t="shared" si="4"/>
        <v>6.9354965256078094E-2</v>
      </c>
      <c r="J10" s="1">
        <f ca="1">(inputfromtsbtoolfile!R670)</f>
        <v>51</v>
      </c>
      <c r="K10" s="5">
        <f t="shared" si="5"/>
        <v>-0.36298903142653116</v>
      </c>
      <c r="L10" s="7">
        <f t="shared" si="6"/>
        <v>0.35830653899298714</v>
      </c>
      <c r="M10" s="1">
        <f ca="1">(inputfromtsbtoolfile!R671)</f>
        <v>50.385999999999996</v>
      </c>
      <c r="N10" s="5">
        <f t="shared" si="7"/>
        <v>-0.45373469387754789</v>
      </c>
      <c r="O10" s="7">
        <f t="shared" si="8"/>
        <v>0.32500989637782296</v>
      </c>
      <c r="P10" s="1">
        <f ca="1">(inputfromtsbtoolfile!R672)</f>
        <v>45.3</v>
      </c>
      <c r="Q10" s="5">
        <f t="shared" si="9"/>
        <v>-0.72181055471326061</v>
      </c>
      <c r="R10" s="7">
        <f t="shared" si="10"/>
        <v>0.23520547967616345</v>
      </c>
      <c r="S10" s="3">
        <f t="shared" si="11"/>
        <v>-1.0698612244897956</v>
      </c>
      <c r="T10" s="3">
        <f t="shared" si="12"/>
        <v>-1.0698612244897956</v>
      </c>
      <c r="U10" s="2"/>
      <c r="V10" s="7"/>
      <c r="X10" s="4"/>
      <c r="Y10" s="5"/>
    </row>
    <row r="11" spans="1:25">
      <c r="A11" t="s">
        <v>454</v>
      </c>
      <c r="B11" s="9">
        <f t="shared" si="0"/>
        <v>0</v>
      </c>
      <c r="D11" s="1">
        <f ca="1">(inputfromtsbtoolfile!R354)</f>
        <v>63</v>
      </c>
      <c r="E11" s="5">
        <f t="shared" si="1"/>
        <v>2.1190476190476191</v>
      </c>
      <c r="F11" s="7">
        <f t="shared" si="2"/>
        <v>0.98295677859338615</v>
      </c>
      <c r="G11" s="1">
        <f ca="1">(inputfromtsbtoolfile!R353)</f>
        <v>36.15</v>
      </c>
      <c r="H11" s="5">
        <f t="shared" si="3"/>
        <v>-0.52346938775510565</v>
      </c>
      <c r="I11" s="7">
        <f t="shared" si="4"/>
        <v>0.30032382427465998</v>
      </c>
      <c r="J11" s="1">
        <f ca="1">(inputfromtsbtoolfile!R355)</f>
        <v>63</v>
      </c>
      <c r="K11" s="5">
        <f t="shared" si="5"/>
        <v>0.80974476241303073</v>
      </c>
      <c r="L11" s="7">
        <f t="shared" si="6"/>
        <v>0.79095655720282898</v>
      </c>
      <c r="M11" s="1">
        <f ca="1">(inputfromtsbtoolfile!R356)</f>
        <v>52.550999999999995</v>
      </c>
      <c r="N11" s="5">
        <f t="shared" si="7"/>
        <v>0.16483673469388041</v>
      </c>
      <c r="O11" s="7">
        <f t="shared" si="8"/>
        <v>0.56546375529476844</v>
      </c>
      <c r="P11" s="1">
        <f ca="1">(inputfromtsbtoolfile!R357)</f>
        <v>45.8</v>
      </c>
      <c r="Q11" s="5">
        <f t="shared" si="9"/>
        <v>-0.64096777258537552</v>
      </c>
      <c r="R11" s="7">
        <f t="shared" si="10"/>
        <v>0.26077181079748724</v>
      </c>
      <c r="S11" s="3">
        <f t="shared" si="11"/>
        <v>-0.24814693877551122</v>
      </c>
      <c r="T11" s="3">
        <f t="shared" si="12"/>
        <v>-0.24814693877551122</v>
      </c>
      <c r="U11" s="2"/>
      <c r="V11" s="7"/>
      <c r="X11" s="4"/>
      <c r="Y11" s="5"/>
    </row>
    <row r="12" spans="1:25">
      <c r="A12" t="s">
        <v>462</v>
      </c>
      <c r="B12" s="9">
        <f t="shared" si="0"/>
        <v>0</v>
      </c>
      <c r="D12" s="1">
        <f ca="1">(inputfromtsbtoolfile!R739)</f>
        <v>69</v>
      </c>
      <c r="E12" s="5">
        <f t="shared" si="1"/>
        <v>3.1190476190476191</v>
      </c>
      <c r="F12" s="7">
        <f t="shared" si="2"/>
        <v>0.99909281682091855</v>
      </c>
      <c r="G12" s="1">
        <f ca="1">(inputfromtsbtoolfile!R738)</f>
        <v>36.950000000000003</v>
      </c>
      <c r="H12" s="5">
        <f t="shared" si="3"/>
        <v>-0.29489795918367584</v>
      </c>
      <c r="I12" s="7">
        <f t="shared" si="4"/>
        <v>0.38403591549641125</v>
      </c>
      <c r="J12" s="1">
        <f ca="1">(inputfromtsbtoolfile!R740)</f>
        <v>69</v>
      </c>
      <c r="K12" s="5">
        <f t="shared" si="5"/>
        <v>1.3961116593328118</v>
      </c>
      <c r="L12" s="7">
        <f t="shared" si="6"/>
        <v>0.91865956333539178</v>
      </c>
      <c r="M12" s="1">
        <f ca="1">(inputfromtsbtoolfile!R741)</f>
        <v>49.070999999999998</v>
      </c>
      <c r="N12" s="5">
        <f t="shared" si="7"/>
        <v>-0.82944897959183295</v>
      </c>
      <c r="O12" s="7">
        <f t="shared" si="8"/>
        <v>0.20342519787506674</v>
      </c>
      <c r="P12" s="1">
        <f ca="1">(inputfromtsbtoolfile!R742)</f>
        <v>42.8</v>
      </c>
      <c r="Q12" s="5">
        <f t="shared" si="9"/>
        <v>-1.1260244653526865</v>
      </c>
      <c r="R12" s="7">
        <f t="shared" si="10"/>
        <v>0.13007758192760466</v>
      </c>
      <c r="S12" s="3">
        <f t="shared" si="11"/>
        <v>-0.50871836734693865</v>
      </c>
      <c r="T12" s="3">
        <f t="shared" si="12"/>
        <v>-0.50871836734693865</v>
      </c>
      <c r="U12" s="2"/>
      <c r="V12" s="7"/>
      <c r="X12" s="4"/>
      <c r="Y12" s="5"/>
    </row>
    <row r="13" spans="1:25">
      <c r="A13" t="s">
        <v>463</v>
      </c>
      <c r="B13" s="9">
        <f t="shared" si="0"/>
        <v>0</v>
      </c>
      <c r="D13" s="1">
        <f ca="1">(inputfromtsbtoolfile!R774)</f>
        <v>44</v>
      </c>
      <c r="E13" s="5">
        <f t="shared" si="1"/>
        <v>-1.0476190476190474</v>
      </c>
      <c r="F13" s="7">
        <f t="shared" si="2"/>
        <v>0.14740707903152728</v>
      </c>
      <c r="G13" s="1">
        <f ca="1">(inputfromtsbtoolfile!R773)</f>
        <v>38.200000000000003</v>
      </c>
      <c r="H13" s="5">
        <f t="shared" si="3"/>
        <v>6.2244897959181297E-2</v>
      </c>
      <c r="I13" s="7">
        <f t="shared" si="4"/>
        <v>0.52481609580819444</v>
      </c>
      <c r="J13" s="1">
        <f ca="1">(inputfromtsbtoolfile!R775)</f>
        <v>63</v>
      </c>
      <c r="K13" s="5">
        <f t="shared" si="5"/>
        <v>0.80974476241303073</v>
      </c>
      <c r="L13" s="7">
        <f t="shared" si="6"/>
        <v>0.79095655720282898</v>
      </c>
      <c r="M13" s="1">
        <f ca="1">(inputfromtsbtoolfile!R776)</f>
        <v>52.463999999999992</v>
      </c>
      <c r="N13" s="5">
        <f t="shared" si="7"/>
        <v>0.13997959183673661</v>
      </c>
      <c r="O13" s="7">
        <f t="shared" si="8"/>
        <v>0.55566194251396495</v>
      </c>
      <c r="P13" s="1">
        <f ca="1">(inputfromtsbtoolfile!R777)</f>
        <v>42.9</v>
      </c>
      <c r="Q13" s="5">
        <f t="shared" si="9"/>
        <v>-1.1098559089271092</v>
      </c>
      <c r="R13" s="7">
        <f t="shared" si="10"/>
        <v>0.13353056132319807</v>
      </c>
      <c r="S13" s="3">
        <f t="shared" si="11"/>
        <v>9.333877551020342E-2</v>
      </c>
      <c r="T13" s="3">
        <f t="shared" si="12"/>
        <v>9.333877551020342E-2</v>
      </c>
      <c r="U13" s="2"/>
      <c r="V13" s="7"/>
      <c r="X13" s="4"/>
      <c r="Y13" s="5"/>
    </row>
    <row r="14" spans="1:25">
      <c r="A14" t="s">
        <v>453</v>
      </c>
      <c r="B14" s="9">
        <f t="shared" si="0"/>
        <v>0</v>
      </c>
      <c r="D14" s="1">
        <f ca="1">(inputfromtsbtoolfile!R284)</f>
        <v>44</v>
      </c>
      <c r="E14" s="5">
        <f t="shared" si="1"/>
        <v>-1.0476190476190474</v>
      </c>
      <c r="F14" s="7">
        <f t="shared" si="2"/>
        <v>0.14740707903152728</v>
      </c>
      <c r="G14" s="1">
        <f ca="1">(inputfromtsbtoolfile!R283)</f>
        <v>51.1</v>
      </c>
      <c r="H14" s="5">
        <f t="shared" si="3"/>
        <v>3.7479591836734665</v>
      </c>
      <c r="I14" s="7">
        <f t="shared" si="4"/>
        <v>0.99991086037173216</v>
      </c>
      <c r="J14" s="1">
        <f ca="1">(inputfromtsbtoolfile!R285)</f>
        <v>57</v>
      </c>
      <c r="K14" s="5">
        <f t="shared" si="5"/>
        <v>0.22337786549324978</v>
      </c>
      <c r="L14" s="7">
        <f t="shared" si="6"/>
        <v>0.58837928504960446</v>
      </c>
      <c r="M14" s="1">
        <f ca="1">(inputfromtsbtoolfile!R286)</f>
        <v>65.272000000000006</v>
      </c>
      <c r="N14" s="5">
        <f t="shared" si="7"/>
        <v>3.7994081632653121</v>
      </c>
      <c r="O14" s="7">
        <f t="shared" si="8"/>
        <v>0.99992747897672751</v>
      </c>
      <c r="P14" s="1">
        <f ca="1">(inputfromtsbtoolfile!R287)</f>
        <v>53.2</v>
      </c>
      <c r="Q14" s="5">
        <f t="shared" si="9"/>
        <v>0.55550540290732608</v>
      </c>
      <c r="R14" s="7">
        <f t="shared" si="10"/>
        <v>0.71072549220319414</v>
      </c>
      <c r="S14" s="3">
        <f t="shared" si="11"/>
        <v>3.7685387755102049</v>
      </c>
      <c r="T14" s="3">
        <f t="shared" si="12"/>
        <v>3.7685387755102049</v>
      </c>
      <c r="U14" s="2"/>
      <c r="V14" s="7"/>
      <c r="X14" s="4"/>
      <c r="Y14" s="5"/>
    </row>
    <row r="15" spans="1:25">
      <c r="A15" t="s">
        <v>452</v>
      </c>
      <c r="B15" s="9">
        <f t="shared" si="0"/>
        <v>0</v>
      </c>
      <c r="D15" s="1">
        <f ca="1">(inputfromtsbtoolfile!R74)</f>
        <v>44</v>
      </c>
      <c r="E15" s="5">
        <f t="shared" si="1"/>
        <v>-1.0476190476190474</v>
      </c>
      <c r="F15" s="7">
        <f t="shared" si="2"/>
        <v>0.14740707903152728</v>
      </c>
      <c r="G15" s="1">
        <f ca="1">(inputfromtsbtoolfile!R73)</f>
        <v>27.55</v>
      </c>
      <c r="H15" s="5">
        <f t="shared" si="3"/>
        <v>-2.9806122448979622</v>
      </c>
      <c r="I15" s="7">
        <f t="shared" si="4"/>
        <v>1.4383639574813145E-3</v>
      </c>
      <c r="J15" s="1">
        <f ca="1">(inputfromtsbtoolfile!R75)</f>
        <v>44</v>
      </c>
      <c r="K15" s="5">
        <f t="shared" si="5"/>
        <v>-1.0470837444996091</v>
      </c>
      <c r="L15" s="7">
        <f t="shared" si="6"/>
        <v>0.14753047792684415</v>
      </c>
      <c r="M15" s="1">
        <f ca="1">(inputfromtsbtoolfile!R76)</f>
        <v>49.775999999999996</v>
      </c>
      <c r="N15" s="5">
        <f t="shared" si="7"/>
        <v>-0.62802040816326199</v>
      </c>
      <c r="O15" s="7">
        <f t="shared" si="8"/>
        <v>0.26499528544955508</v>
      </c>
      <c r="P15" s="1">
        <f ca="1">(inputfromtsbtoolfile!R77)</f>
        <v>44.7</v>
      </c>
      <c r="Q15" s="5">
        <f t="shared" si="9"/>
        <v>-0.81882189326672195</v>
      </c>
      <c r="R15" s="7">
        <f t="shared" si="10"/>
        <v>0.20644401901443699</v>
      </c>
      <c r="S15" s="3">
        <f t="shared" si="11"/>
        <v>-2.0395755102040818</v>
      </c>
      <c r="T15" s="3">
        <f t="shared" si="12"/>
        <v>-2.0395755102040818</v>
      </c>
      <c r="U15" s="2"/>
      <c r="V15" s="7"/>
      <c r="X15" s="4"/>
      <c r="Y15" s="5"/>
    </row>
    <row r="16" spans="1:25">
      <c r="A16" t="s">
        <v>455</v>
      </c>
      <c r="B16" s="9">
        <f t="shared" si="0"/>
        <v>0</v>
      </c>
      <c r="D16" s="1">
        <f ca="1">(inputfromtsbtoolfile!R389)</f>
        <v>53</v>
      </c>
      <c r="E16" s="5">
        <f t="shared" si="1"/>
        <v>0.45238095238095255</v>
      </c>
      <c r="F16" s="7">
        <f t="shared" si="2"/>
        <v>0.67450271673974038</v>
      </c>
      <c r="G16" s="1">
        <f ca="1">(inputfromtsbtoolfile!R388)</f>
        <v>37.9</v>
      </c>
      <c r="H16" s="5">
        <f t="shared" si="3"/>
        <v>-2.3469387755105636E-2</v>
      </c>
      <c r="I16" s="7">
        <f t="shared" si="4"/>
        <v>0.49063792839439124</v>
      </c>
      <c r="J16" s="1">
        <f ca="1">(inputfromtsbtoolfile!R390)</f>
        <v>44</v>
      </c>
      <c r="K16" s="5">
        <f t="shared" si="5"/>
        <v>-1.0470837444996091</v>
      </c>
      <c r="L16" s="7">
        <f t="shared" si="6"/>
        <v>0.14753047792684415</v>
      </c>
      <c r="M16" s="1">
        <f ca="1">(inputfromtsbtoolfile!R391)</f>
        <v>53.015999999999991</v>
      </c>
      <c r="N16" s="5">
        <f t="shared" si="7"/>
        <v>0.29769387755102222</v>
      </c>
      <c r="O16" s="7">
        <f t="shared" si="8"/>
        <v>0.61703159165122046</v>
      </c>
      <c r="P16" s="1">
        <f ca="1">(inputfromtsbtoolfile!R392)</f>
        <v>57.5</v>
      </c>
      <c r="Q16" s="5">
        <f t="shared" si="9"/>
        <v>1.250753329207138</v>
      </c>
      <c r="R16" s="7">
        <f t="shared" si="10"/>
        <v>0.89448775644724399</v>
      </c>
      <c r="S16" s="3">
        <f t="shared" si="11"/>
        <v>0.10499591836734549</v>
      </c>
      <c r="T16" s="3">
        <f t="shared" si="12"/>
        <v>0.10499591836734549</v>
      </c>
      <c r="U16" s="2"/>
      <c r="V16" s="7"/>
      <c r="X16" s="4"/>
      <c r="Y16" s="5"/>
    </row>
    <row r="17" spans="1:25">
      <c r="A17" t="s">
        <v>447</v>
      </c>
      <c r="B17" s="9">
        <f t="shared" si="0"/>
        <v>0</v>
      </c>
      <c r="D17" s="1">
        <f ca="1">(inputfromtsbtoolfile!R109)</f>
        <v>38</v>
      </c>
      <c r="E17" s="5">
        <f t="shared" si="1"/>
        <v>-2.0476190476190474</v>
      </c>
      <c r="F17" s="7">
        <f t="shared" si="2"/>
        <v>2.029867074389724E-2</v>
      </c>
      <c r="G17" s="1">
        <f ca="1">(inputfromtsbtoolfile!R108)</f>
        <v>45.6</v>
      </c>
      <c r="H17" s="5">
        <f t="shared" si="3"/>
        <v>2.1765306122448953</v>
      </c>
      <c r="I17" s="7">
        <f t="shared" si="4"/>
        <v>0.98524219638468735</v>
      </c>
      <c r="J17" s="1">
        <f ca="1">(inputfromtsbtoolfile!R110)</f>
        <v>44</v>
      </c>
      <c r="K17" s="5">
        <f t="shared" si="5"/>
        <v>-1.0470837444996091</v>
      </c>
      <c r="L17" s="7">
        <f t="shared" si="6"/>
        <v>0.14753047792684415</v>
      </c>
      <c r="M17" s="1">
        <f ca="1">(inputfromtsbtoolfile!R111)</f>
        <v>53.726999999999997</v>
      </c>
      <c r="N17" s="5">
        <f t="shared" si="7"/>
        <v>0.50083673469388101</v>
      </c>
      <c r="O17" s="7">
        <f t="shared" si="8"/>
        <v>0.69175698489922877</v>
      </c>
      <c r="P17" s="1">
        <f ca="1">(inputfromtsbtoolfile!R112)</f>
        <v>61.2</v>
      </c>
      <c r="Q17" s="5">
        <f t="shared" si="9"/>
        <v>1.8489899169534889</v>
      </c>
      <c r="R17" s="7">
        <f t="shared" si="10"/>
        <v>0.96777036565552477</v>
      </c>
      <c r="S17" s="3">
        <f t="shared" si="11"/>
        <v>1.5062530612244895</v>
      </c>
      <c r="T17" s="3">
        <f t="shared" si="12"/>
        <v>1.5062530612244895</v>
      </c>
      <c r="U17" s="2"/>
      <c r="V17" s="7"/>
      <c r="X17" s="4"/>
      <c r="Y17" s="5"/>
    </row>
    <row r="18" spans="1:25">
      <c r="A18" t="s">
        <v>464</v>
      </c>
      <c r="B18" s="9">
        <f t="shared" si="0"/>
        <v>0</v>
      </c>
      <c r="D18" s="1">
        <f ca="1">(inputfromtsbtoolfile!R809)</f>
        <v>44</v>
      </c>
      <c r="E18" s="5">
        <f t="shared" si="1"/>
        <v>-1.0476190476190474</v>
      </c>
      <c r="F18" s="7">
        <f t="shared" si="2"/>
        <v>0.14740707903152728</v>
      </c>
      <c r="G18" s="1">
        <f ca="1">(inputfromtsbtoolfile!R808)</f>
        <v>31.3</v>
      </c>
      <c r="H18" s="5">
        <f t="shared" si="3"/>
        <v>-1.9091836734693908</v>
      </c>
      <c r="I18" s="7">
        <f t="shared" si="4"/>
        <v>2.8119200840643899E-2</v>
      </c>
      <c r="J18" s="1">
        <f ca="1">(inputfromtsbtoolfile!R810)</f>
        <v>51</v>
      </c>
      <c r="K18" s="5">
        <f t="shared" si="5"/>
        <v>-0.36298903142653116</v>
      </c>
      <c r="L18" s="7">
        <f t="shared" si="6"/>
        <v>0.35830653899298714</v>
      </c>
      <c r="M18" s="1">
        <f ca="1">(inputfromtsbtoolfile!R811)</f>
        <v>57.948</v>
      </c>
      <c r="N18" s="5">
        <f t="shared" si="7"/>
        <v>1.706836734693882</v>
      </c>
      <c r="O18" s="7">
        <f t="shared" si="8"/>
        <v>0.95607379874915188</v>
      </c>
      <c r="P18" s="1">
        <f ca="1">(inputfromtsbtoolfile!R812)</f>
        <v>55.1</v>
      </c>
      <c r="Q18" s="5">
        <f t="shared" si="9"/>
        <v>0.86270797499328944</v>
      </c>
      <c r="R18" s="7">
        <f t="shared" si="10"/>
        <v>0.80585097674090278</v>
      </c>
      <c r="S18" s="3">
        <f t="shared" si="11"/>
        <v>-0.46277551020408164</v>
      </c>
      <c r="T18" s="3">
        <f t="shared" si="12"/>
        <v>-0.46277551020408164</v>
      </c>
      <c r="U18" s="2"/>
      <c r="V18" s="7"/>
      <c r="X18" s="4"/>
      <c r="Y18" s="5"/>
    </row>
    <row r="19" spans="1:25">
      <c r="A19" t="s">
        <v>448</v>
      </c>
      <c r="B19" s="9">
        <f t="shared" si="0"/>
        <v>0</v>
      </c>
      <c r="D19" s="1">
        <f ca="1">(inputfromtsbtoolfile!R144)</f>
        <v>31</v>
      </c>
      <c r="E19" s="5">
        <f t="shared" si="1"/>
        <v>-3.214285714285714</v>
      </c>
      <c r="F19" s="7">
        <f t="shared" si="2"/>
        <v>6.5384740405394215E-4</v>
      </c>
      <c r="G19" s="1">
        <f ca="1">(inputfromtsbtoolfile!R143)</f>
        <v>30.4</v>
      </c>
      <c r="H19" s="5">
        <f t="shared" si="3"/>
        <v>-2.1663265306122486</v>
      </c>
      <c r="I19" s="7">
        <f t="shared" si="4"/>
        <v>1.5143121875790477E-2</v>
      </c>
      <c r="J19" s="1">
        <f ca="1">(inputfromtsbtoolfile!R145)</f>
        <v>44</v>
      </c>
      <c r="K19" s="5">
        <f t="shared" si="5"/>
        <v>-1.0470837444996091</v>
      </c>
      <c r="L19" s="7">
        <f t="shared" si="6"/>
        <v>0.14753047792684415</v>
      </c>
      <c r="M19" s="1">
        <f ca="1">(inputfromtsbtoolfile!R146)</f>
        <v>47.908000000000001</v>
      </c>
      <c r="N19" s="5">
        <f t="shared" si="7"/>
        <v>-1.1617346938775464</v>
      </c>
      <c r="O19" s="7">
        <f t="shared" si="8"/>
        <v>0.12267162424516276</v>
      </c>
      <c r="P19" s="1">
        <f ca="1">(inputfromtsbtoolfile!R147)</f>
        <v>44.1</v>
      </c>
      <c r="Q19" s="5">
        <f t="shared" si="9"/>
        <v>-0.91583323182018439</v>
      </c>
      <c r="R19" s="7">
        <f t="shared" si="10"/>
        <v>0.1798771853329455</v>
      </c>
      <c r="S19" s="3">
        <f t="shared" si="11"/>
        <v>-1.7644897959183676</v>
      </c>
      <c r="T19" s="3">
        <f t="shared" si="12"/>
        <v>-1.7644897959183676</v>
      </c>
      <c r="U19" s="2"/>
      <c r="V19" s="7"/>
      <c r="X19" s="4"/>
      <c r="Y19" s="5"/>
    </row>
    <row r="20" spans="1:25">
      <c r="A20" t="s">
        <v>466</v>
      </c>
      <c r="B20" s="9">
        <f t="shared" si="0"/>
        <v>0</v>
      </c>
      <c r="D20" s="1">
        <f ca="1">(inputfromtsbtoolfile!R949)</f>
        <v>50</v>
      </c>
      <c r="E20" s="5">
        <f t="shared" si="1"/>
        <v>-4.761904761904745E-2</v>
      </c>
      <c r="F20" s="7">
        <f t="shared" si="2"/>
        <v>0.48100992572220758</v>
      </c>
      <c r="G20" s="1">
        <f ca="1">(inputfromtsbtoolfile!R948)</f>
        <v>31.3</v>
      </c>
      <c r="H20" s="5">
        <f t="shared" si="3"/>
        <v>-1.9091836734693908</v>
      </c>
      <c r="I20" s="7">
        <f t="shared" si="4"/>
        <v>2.8119200840643899E-2</v>
      </c>
      <c r="J20" s="1">
        <f ca="1">(inputfromtsbtoolfile!R950)</f>
        <v>51</v>
      </c>
      <c r="K20" s="5">
        <f t="shared" si="5"/>
        <v>-0.36298903142653116</v>
      </c>
      <c r="L20" s="7">
        <f t="shared" si="6"/>
        <v>0.35830653899298714</v>
      </c>
      <c r="M20" s="1">
        <f ca="1">(inputfromtsbtoolfile!R951)</f>
        <v>45.127000000000002</v>
      </c>
      <c r="N20" s="5">
        <f t="shared" si="7"/>
        <v>-1.9563061224489746</v>
      </c>
      <c r="O20" s="7">
        <f t="shared" si="8"/>
        <v>2.5214551699073939E-2</v>
      </c>
      <c r="P20" s="1">
        <f ca="1">(inputfromtsbtoolfile!R952)</f>
        <v>54.4</v>
      </c>
      <c r="Q20" s="5">
        <f t="shared" si="9"/>
        <v>0.74952808001424975</v>
      </c>
      <c r="R20" s="7">
        <f t="shared" si="10"/>
        <v>0.77323050970305274</v>
      </c>
      <c r="S20" s="3">
        <f t="shared" si="11"/>
        <v>-1.9280326530612242</v>
      </c>
      <c r="T20" s="3">
        <f t="shared" si="12"/>
        <v>-1.9280326530612242</v>
      </c>
      <c r="U20" s="2"/>
      <c r="V20" s="7"/>
      <c r="X20" s="4"/>
      <c r="Y20" s="5"/>
    </row>
    <row r="21" spans="1:25">
      <c r="A21" t="s">
        <v>458</v>
      </c>
      <c r="B21" s="9">
        <f t="shared" si="0"/>
        <v>0</v>
      </c>
      <c r="D21" s="1">
        <f ca="1">(inputfromtsbtoolfile!R564)</f>
        <v>56</v>
      </c>
      <c r="E21" s="5">
        <f t="shared" si="1"/>
        <v>0.95238095238095255</v>
      </c>
      <c r="F21" s="7">
        <f t="shared" si="2"/>
        <v>0.82954809203593494</v>
      </c>
      <c r="G21" s="1">
        <f ca="1">(inputfromtsbtoolfile!R563)</f>
        <v>41.95</v>
      </c>
      <c r="H21" s="5">
        <f t="shared" si="3"/>
        <v>1.1336734693877528</v>
      </c>
      <c r="I21" s="7">
        <f t="shared" si="4"/>
        <v>0.87153422883508314</v>
      </c>
      <c r="J21" s="1">
        <f ca="1">(inputfromtsbtoolfile!R565)</f>
        <v>51</v>
      </c>
      <c r="K21" s="5">
        <f t="shared" si="5"/>
        <v>-0.36298903142653116</v>
      </c>
      <c r="L21" s="7">
        <f t="shared" si="6"/>
        <v>0.35830653899298714</v>
      </c>
      <c r="M21" s="1">
        <f ca="1">(inputfromtsbtoolfile!R566)</f>
        <v>54.733999999999995</v>
      </c>
      <c r="N21" s="5">
        <f t="shared" si="7"/>
        <v>0.78855102040816605</v>
      </c>
      <c r="O21" s="7">
        <f t="shared" si="8"/>
        <v>0.78481276621054907</v>
      </c>
      <c r="P21" s="1">
        <f ca="1">(inputfromtsbtoolfile!R567)</f>
        <v>54.4</v>
      </c>
      <c r="Q21" s="5">
        <f t="shared" si="9"/>
        <v>0.74952808001424975</v>
      </c>
      <c r="R21" s="7">
        <f t="shared" si="10"/>
        <v>0.77323050970305274</v>
      </c>
      <c r="S21" s="3">
        <f t="shared" si="11"/>
        <v>0.99562448979591811</v>
      </c>
      <c r="T21" s="3">
        <f t="shared" si="12"/>
        <v>0.99562448979591811</v>
      </c>
      <c r="U21" s="2"/>
      <c r="V21" s="7"/>
      <c r="X21" s="4"/>
      <c r="Y21" s="5"/>
    </row>
    <row r="22" spans="1:25">
      <c r="A22" t="s">
        <v>446</v>
      </c>
      <c r="B22" s="9">
        <f t="shared" si="0"/>
        <v>0</v>
      </c>
      <c r="D22" s="1">
        <f ca="1">(inputfromtsbtoolfile!R179)</f>
        <v>44</v>
      </c>
      <c r="E22" s="5">
        <f t="shared" si="1"/>
        <v>-1.0476190476190474</v>
      </c>
      <c r="F22" s="7">
        <f t="shared" si="2"/>
        <v>0.14740707903152728</v>
      </c>
      <c r="G22" s="1">
        <f ca="1">(inputfromtsbtoolfile!R178)</f>
        <v>35.5</v>
      </c>
      <c r="H22" s="5">
        <f t="shared" si="3"/>
        <v>-0.70918367346939093</v>
      </c>
      <c r="I22" s="7">
        <f t="shared" si="4"/>
        <v>0.23910525186300502</v>
      </c>
      <c r="J22" s="1">
        <f ca="1">(inputfromtsbtoolfile!R180)</f>
        <v>51</v>
      </c>
      <c r="K22" s="5">
        <f t="shared" si="5"/>
        <v>-0.36298903142653116</v>
      </c>
      <c r="L22" s="7">
        <f t="shared" si="6"/>
        <v>0.35830653899298714</v>
      </c>
      <c r="M22" s="1">
        <f ca="1">(inputfromtsbtoolfile!R181)</f>
        <v>48.228999999999999</v>
      </c>
      <c r="N22" s="5">
        <f t="shared" si="7"/>
        <v>-1.0700204081632612</v>
      </c>
      <c r="O22" s="7">
        <f t="shared" si="8"/>
        <v>0.14230506134618504</v>
      </c>
      <c r="P22" s="1">
        <f ca="1">(inputfromtsbtoolfile!R182)</f>
        <v>45.8</v>
      </c>
      <c r="Q22" s="5">
        <f t="shared" si="9"/>
        <v>-0.64096777258537552</v>
      </c>
      <c r="R22" s="7">
        <f t="shared" si="10"/>
        <v>0.26077181079748724</v>
      </c>
      <c r="S22" s="3">
        <f t="shared" si="11"/>
        <v>-0.85351836734693909</v>
      </c>
      <c r="T22" s="3">
        <f t="shared" si="12"/>
        <v>-0.85351836734693909</v>
      </c>
      <c r="U22" s="2"/>
      <c r="V22" s="7"/>
      <c r="X22" s="4"/>
      <c r="Y22" s="5"/>
    </row>
    <row r="23" spans="1:25">
      <c r="A23" t="s">
        <v>459</v>
      </c>
      <c r="B23" s="9">
        <f t="shared" si="0"/>
        <v>0</v>
      </c>
      <c r="D23" s="1">
        <f ca="1">(inputfromtsbtoolfile!R599)</f>
        <v>38</v>
      </c>
      <c r="E23" s="5">
        <f t="shared" si="1"/>
        <v>-2.0476190476190474</v>
      </c>
      <c r="F23" s="7">
        <f t="shared" si="2"/>
        <v>2.029867074389724E-2</v>
      </c>
      <c r="G23" s="1">
        <f ca="1">(inputfromtsbtoolfile!R598)</f>
        <v>62.599999999999994</v>
      </c>
      <c r="H23" s="5">
        <f t="shared" si="3"/>
        <v>7.0336734693877503</v>
      </c>
      <c r="I23" s="7">
        <f t="shared" si="4"/>
        <v>0.99999999999899414</v>
      </c>
      <c r="J23" s="1">
        <f ca="1">(inputfromtsbtoolfile!R600)</f>
        <v>94</v>
      </c>
      <c r="K23" s="5">
        <f t="shared" si="5"/>
        <v>3.8393070631652324</v>
      </c>
      <c r="L23" s="7">
        <f t="shared" si="6"/>
        <v>0.99993830897858149</v>
      </c>
      <c r="M23" s="1">
        <f ca="1">(inputfromtsbtoolfile!R601)</f>
        <v>50.784999999999997</v>
      </c>
      <c r="N23" s="5">
        <f t="shared" si="7"/>
        <v>-0.33973469387754768</v>
      </c>
      <c r="O23" s="7">
        <f t="shared" si="8"/>
        <v>0.36702816608288691</v>
      </c>
      <c r="P23" s="1">
        <f ca="1">(inputfromtsbtoolfile!R602)</f>
        <v>41.6</v>
      </c>
      <c r="Q23" s="5">
        <f t="shared" si="9"/>
        <v>-1.3200471424596103</v>
      </c>
      <c r="R23" s="7">
        <f t="shared" si="10"/>
        <v>9.3409639415583889E-2</v>
      </c>
      <c r="S23" s="3">
        <f t="shared" si="11"/>
        <v>4.084310204081631</v>
      </c>
      <c r="T23" s="3">
        <f t="shared" si="12"/>
        <v>4.084310204081631</v>
      </c>
      <c r="U23" s="2"/>
      <c r="V23" s="7"/>
      <c r="Y23" s="5"/>
    </row>
    <row r="24" spans="1:25">
      <c r="A24" t="s">
        <v>1631</v>
      </c>
      <c r="B24" s="9">
        <f t="shared" si="0"/>
        <v>0</v>
      </c>
      <c r="D24" s="1">
        <f ca="1">(inputfromtsbtoolfile!R634)</f>
        <v>50</v>
      </c>
      <c r="E24" s="5">
        <f t="shared" si="1"/>
        <v>-4.761904761904745E-2</v>
      </c>
      <c r="F24" s="7">
        <f t="shared" si="2"/>
        <v>0.48100992572220758</v>
      </c>
      <c r="G24" s="1">
        <f ca="1">(inputfromtsbtoolfile!R633)</f>
        <v>31.400000000000002</v>
      </c>
      <c r="H24" s="5">
        <f t="shared" si="3"/>
        <v>-1.8806122448979619</v>
      </c>
      <c r="I24" s="7">
        <f t="shared" si="4"/>
        <v>3.0012342414522886E-2</v>
      </c>
      <c r="J24" s="1">
        <f ca="1">(inputfromtsbtoolfile!R635)</f>
        <v>57</v>
      </c>
      <c r="K24" s="5">
        <f t="shared" si="5"/>
        <v>0.22337786549324978</v>
      </c>
      <c r="L24" s="7">
        <f t="shared" si="6"/>
        <v>0.58837928504960446</v>
      </c>
      <c r="M24" s="1">
        <f ca="1">(inputfromtsbtoolfile!R636)</f>
        <v>45.037999999999997</v>
      </c>
      <c r="N24" s="5">
        <f t="shared" si="7"/>
        <v>-1.9817346938775475</v>
      </c>
      <c r="O24" s="7">
        <f t="shared" si="8"/>
        <v>2.3754471020099643E-2</v>
      </c>
      <c r="P24" s="1">
        <f ca="1">(inputfromtsbtoolfile!R637)</f>
        <v>44.1</v>
      </c>
      <c r="Q24" s="5">
        <f t="shared" si="9"/>
        <v>-0.91583323182018439</v>
      </c>
      <c r="R24" s="7">
        <f t="shared" si="10"/>
        <v>0.1798771853329455</v>
      </c>
      <c r="S24" s="3">
        <f t="shared" si="11"/>
        <v>-1.9210612244897962</v>
      </c>
      <c r="T24" s="3">
        <f t="shared" si="12"/>
        <v>-1.9210612244897962</v>
      </c>
      <c r="U24" s="2"/>
      <c r="V24" s="7"/>
      <c r="X24" s="4"/>
      <c r="Y24" s="5"/>
    </row>
    <row r="25" spans="1:25">
      <c r="A25" t="s">
        <v>451</v>
      </c>
      <c r="B25" s="9">
        <f t="shared" si="0"/>
        <v>0</v>
      </c>
      <c r="D25" s="1">
        <f ca="1">(inputfromtsbtoolfile!R319)</f>
        <v>38</v>
      </c>
      <c r="E25" s="5">
        <f t="shared" si="1"/>
        <v>-2.0476190476190474</v>
      </c>
      <c r="F25" s="7">
        <f t="shared" si="2"/>
        <v>2.029867074389724E-2</v>
      </c>
      <c r="G25" s="1">
        <f ca="1">(inputfromtsbtoolfile!R318)</f>
        <v>28.9</v>
      </c>
      <c r="H25" s="5">
        <f t="shared" si="3"/>
        <v>-2.5948979591836769</v>
      </c>
      <c r="I25" s="7">
        <f t="shared" si="4"/>
        <v>4.7309502712922225E-3</v>
      </c>
      <c r="J25" s="1">
        <f ca="1">(inputfromtsbtoolfile!R320)</f>
        <v>51</v>
      </c>
      <c r="K25" s="5">
        <f t="shared" si="5"/>
        <v>-0.36298903142653116</v>
      </c>
      <c r="L25" s="7">
        <f t="shared" si="6"/>
        <v>0.35830653899298714</v>
      </c>
      <c r="M25" s="1">
        <f ca="1">(inputfromtsbtoolfile!R321)</f>
        <v>38.917999999999999</v>
      </c>
      <c r="N25" s="5">
        <f t="shared" si="7"/>
        <v>-3.7303061224489755</v>
      </c>
      <c r="O25" s="7">
        <f t="shared" si="8"/>
        <v>9.5623630851249253E-5</v>
      </c>
      <c r="P25" s="1">
        <f ca="1">(inputfromtsbtoolfile!R322)</f>
        <v>48.3</v>
      </c>
      <c r="Q25" s="5">
        <f t="shared" si="9"/>
        <v>-0.23675386194594961</v>
      </c>
      <c r="R25" s="7">
        <f t="shared" si="10"/>
        <v>0.40642387340029806</v>
      </c>
      <c r="S25" s="3">
        <f t="shared" si="11"/>
        <v>-3.0490612244897966</v>
      </c>
      <c r="T25" s="3">
        <f t="shared" si="12"/>
        <v>-3.0490612244897966</v>
      </c>
      <c r="U25" s="2"/>
      <c r="V25" s="7"/>
      <c r="X25" s="4"/>
      <c r="Y25" s="5"/>
    </row>
    <row r="26" spans="1:25">
      <c r="A26" t="s">
        <v>1633</v>
      </c>
      <c r="B26" s="9">
        <f t="shared" si="0"/>
        <v>0</v>
      </c>
      <c r="D26" s="1">
        <f ca="1">(inputfromtsbtoolfile!R424)</f>
        <v>75</v>
      </c>
      <c r="E26" s="5">
        <f t="shared" si="1"/>
        <v>4.1190476190476195</v>
      </c>
      <c r="F26" s="7">
        <f t="shared" si="2"/>
        <v>0.999980977923553</v>
      </c>
      <c r="G26" s="1">
        <f ca="1">(inputfromtsbtoolfile!R423)</f>
        <v>31.099999999999998</v>
      </c>
      <c r="H26" s="5">
        <f t="shared" si="3"/>
        <v>-1.9663265306122486</v>
      </c>
      <c r="I26" s="7">
        <f t="shared" si="4"/>
        <v>2.4630452039060557E-2</v>
      </c>
      <c r="J26" s="1">
        <f ca="1">(inputfromtsbtoolfile!R425)</f>
        <v>51</v>
      </c>
      <c r="K26" s="5">
        <f t="shared" si="5"/>
        <v>-0.36298903142653116</v>
      </c>
      <c r="L26" s="7">
        <f t="shared" si="6"/>
        <v>0.35830653899298714</v>
      </c>
      <c r="M26" s="1">
        <f ca="1">(inputfromtsbtoolfile!R426)</f>
        <v>57.884999999999998</v>
      </c>
      <c r="N26" s="5">
        <f t="shared" si="7"/>
        <v>1.6888367346938813</v>
      </c>
      <c r="O26" s="7">
        <f t="shared" si="8"/>
        <v>0.9543746390215716</v>
      </c>
      <c r="P26" s="1">
        <f ca="1">(inputfromtsbtoolfile!R427)</f>
        <v>52.5</v>
      </c>
      <c r="Q26" s="5">
        <f t="shared" si="9"/>
        <v>0.44232550792828634</v>
      </c>
      <c r="R26" s="7">
        <f t="shared" si="10"/>
        <v>0.67087316241543937</v>
      </c>
      <c r="S26" s="3">
        <f t="shared" si="11"/>
        <v>-0.5042612244897966</v>
      </c>
      <c r="T26" s="3">
        <f t="shared" si="12"/>
        <v>-0.5042612244897966</v>
      </c>
      <c r="U26" s="2"/>
      <c r="V26" s="7"/>
      <c r="X26" s="4"/>
      <c r="Y26" s="5"/>
    </row>
    <row r="27" spans="1:25">
      <c r="A27" t="s">
        <v>1632</v>
      </c>
      <c r="B27" s="9">
        <f t="shared" si="0"/>
        <v>0</v>
      </c>
      <c r="D27" s="1">
        <f ca="1">(inputfromtsbtoolfile!R914)</f>
        <v>50</v>
      </c>
      <c r="E27" s="5">
        <f t="shared" si="1"/>
        <v>-4.761904761904745E-2</v>
      </c>
      <c r="F27" s="7">
        <f t="shared" si="2"/>
        <v>0.48100992572220758</v>
      </c>
      <c r="G27" s="1">
        <f ca="1">(inputfromtsbtoolfile!R913)</f>
        <v>41.000000000000007</v>
      </c>
      <c r="H27" s="5">
        <f t="shared" si="3"/>
        <v>0.86224489795918247</v>
      </c>
      <c r="I27" s="7">
        <f t="shared" si="4"/>
        <v>0.80572361618544908</v>
      </c>
      <c r="J27" s="1">
        <f ca="1">(inputfromtsbtoolfile!R915)</f>
        <v>51</v>
      </c>
      <c r="K27" s="5">
        <f t="shared" si="5"/>
        <v>-0.36298903142653116</v>
      </c>
      <c r="L27" s="7">
        <f t="shared" si="6"/>
        <v>0.35830653899298714</v>
      </c>
      <c r="M27" s="1">
        <f ca="1">(inputfromtsbtoolfile!R916)</f>
        <v>63.984000000000002</v>
      </c>
      <c r="N27" s="5">
        <f t="shared" si="7"/>
        <v>3.4314081632653108</v>
      </c>
      <c r="O27" s="7">
        <f t="shared" si="8"/>
        <v>0.99969977179959768</v>
      </c>
      <c r="P27" s="1">
        <f ca="1">(inputfromtsbtoolfile!R917)</f>
        <v>54.5</v>
      </c>
      <c r="Q27" s="5">
        <f t="shared" si="9"/>
        <v>0.76569663643982699</v>
      </c>
      <c r="R27" s="7">
        <f t="shared" si="10"/>
        <v>0.77807158554953504</v>
      </c>
      <c r="S27" s="3">
        <f t="shared" si="11"/>
        <v>1.8899102040816338</v>
      </c>
      <c r="T27" s="3">
        <f t="shared" si="12"/>
        <v>1.8899102040816338</v>
      </c>
      <c r="U27" s="2"/>
      <c r="V27" s="7"/>
      <c r="X27" s="4"/>
      <c r="Y27" s="5"/>
    </row>
    <row r="28" spans="1:25">
      <c r="A28" t="s">
        <v>456</v>
      </c>
      <c r="B28" s="9">
        <f t="shared" si="0"/>
        <v>0</v>
      </c>
      <c r="D28" s="1">
        <f ca="1">(inputfromtsbtoolfile!R459)</f>
        <v>63</v>
      </c>
      <c r="E28" s="5">
        <f t="shared" si="1"/>
        <v>2.1190476190476191</v>
      </c>
      <c r="F28" s="7">
        <f t="shared" si="2"/>
        <v>0.98295677859338615</v>
      </c>
      <c r="G28" s="1">
        <f ca="1">(inputfromtsbtoolfile!R458)</f>
        <v>31.95</v>
      </c>
      <c r="H28" s="5">
        <f t="shared" si="3"/>
        <v>-1.7234693877551055</v>
      </c>
      <c r="I28" s="7">
        <f t="shared" si="4"/>
        <v>4.2401838198767416E-2</v>
      </c>
      <c r="J28" s="1">
        <f ca="1">(inputfromtsbtoolfile!R460)</f>
        <v>51</v>
      </c>
      <c r="K28" s="5">
        <f t="shared" si="5"/>
        <v>-0.36298903142653116</v>
      </c>
      <c r="L28" s="7">
        <f t="shared" si="6"/>
        <v>0.35830653899298714</v>
      </c>
      <c r="M28" s="1">
        <f ca="1">(inputfromtsbtoolfile!R461)</f>
        <v>47.808</v>
      </c>
      <c r="N28" s="5">
        <f t="shared" si="7"/>
        <v>-1.1903061224489753</v>
      </c>
      <c r="O28" s="7">
        <f t="shared" si="8"/>
        <v>0.11696304764392551</v>
      </c>
      <c r="P28" s="1">
        <f ca="1">(inputfromtsbtoolfile!R462)</f>
        <v>54.4</v>
      </c>
      <c r="Q28" s="5">
        <f t="shared" si="9"/>
        <v>0.74952808001424975</v>
      </c>
      <c r="R28" s="7">
        <f t="shared" si="10"/>
        <v>0.77323050970305274</v>
      </c>
      <c r="S28" s="3">
        <f t="shared" si="11"/>
        <v>-1.5102040816326532</v>
      </c>
      <c r="T28" s="3">
        <f t="shared" si="12"/>
        <v>-1.5102040816326532</v>
      </c>
      <c r="U28" s="2"/>
      <c r="V28" s="7"/>
      <c r="X28" s="4"/>
      <c r="Y28" s="5"/>
    </row>
    <row r="29" spans="1:25">
      <c r="A29" t="s">
        <v>469</v>
      </c>
      <c r="B29" s="9">
        <f t="shared" si="0"/>
        <v>0</v>
      </c>
      <c r="D29" s="1">
        <f ca="1">(inputfromtsbtoolfile!R494)</f>
        <v>38</v>
      </c>
      <c r="E29" s="5">
        <f t="shared" si="1"/>
        <v>-2.0476190476190474</v>
      </c>
      <c r="F29" s="7">
        <f t="shared" si="2"/>
        <v>2.029867074389724E-2</v>
      </c>
      <c r="G29" s="1">
        <f ca="1">(inputfromtsbtoolfile!R493)</f>
        <v>40.000000000000007</v>
      </c>
      <c r="H29" s="5">
        <f t="shared" si="3"/>
        <v>0.57653061224489677</v>
      </c>
      <c r="I29" s="7">
        <f t="shared" si="4"/>
        <v>0.71787170772346798</v>
      </c>
      <c r="J29" s="1">
        <f ca="1">(inputfromtsbtoolfile!R495)</f>
        <v>51</v>
      </c>
      <c r="K29" s="5">
        <f t="shared" si="5"/>
        <v>-0.36298903142653116</v>
      </c>
      <c r="L29" s="7">
        <f t="shared" si="6"/>
        <v>0.35830653899298714</v>
      </c>
      <c r="M29" s="1">
        <f ca="1">(inputfromtsbtoolfile!R496)</f>
        <v>42.978000000000002</v>
      </c>
      <c r="N29" s="5">
        <f t="shared" si="7"/>
        <v>-2.5703061224489749</v>
      </c>
      <c r="O29" s="7">
        <f t="shared" si="8"/>
        <v>5.080434174566939E-3</v>
      </c>
      <c r="P29" s="1">
        <f ca="1">(inputfromtsbtoolfile!R497)</f>
        <v>47.6</v>
      </c>
      <c r="Q29" s="5">
        <f t="shared" si="9"/>
        <v>-0.34993375692498818</v>
      </c>
      <c r="R29" s="7">
        <f t="shared" si="10"/>
        <v>0.36319420618696985</v>
      </c>
      <c r="S29" s="3">
        <f t="shared" si="11"/>
        <v>-0.68220408163265189</v>
      </c>
      <c r="T29" s="3">
        <f t="shared" si="12"/>
        <v>-0.68220408163265189</v>
      </c>
      <c r="U29" s="2"/>
      <c r="V29" s="7"/>
      <c r="X29" s="4"/>
      <c r="Y29" s="5"/>
    </row>
    <row r="30" spans="1:25">
      <c r="A30" t="s">
        <v>468</v>
      </c>
      <c r="B30" s="9">
        <f t="shared" si="0"/>
        <v>0</v>
      </c>
      <c r="D30" s="1">
        <f ca="1">(inputfromtsbtoolfile!R879)</f>
        <v>50</v>
      </c>
      <c r="E30" s="5">
        <f t="shared" si="1"/>
        <v>-4.761904761904745E-2</v>
      </c>
      <c r="F30" s="7">
        <f t="shared" si="2"/>
        <v>0.48100992572220758</v>
      </c>
      <c r="G30" s="1">
        <f ca="1">(inputfromtsbtoolfile!R878)</f>
        <v>52.15</v>
      </c>
      <c r="H30" s="5">
        <f t="shared" si="3"/>
        <v>4.0479591836734654</v>
      </c>
      <c r="I30" s="7">
        <f t="shared" si="4"/>
        <v>0.99997416692338992</v>
      </c>
      <c r="J30" s="1">
        <f ca="1">(inputfromtsbtoolfile!R880)</f>
        <v>57</v>
      </c>
      <c r="K30" s="5">
        <f t="shared" si="5"/>
        <v>0.22337786549324978</v>
      </c>
      <c r="L30" s="7">
        <f t="shared" si="6"/>
        <v>0.58837928504960446</v>
      </c>
      <c r="M30" s="1">
        <f ca="1">(inputfromtsbtoolfile!R881)</f>
        <v>67.461999999999989</v>
      </c>
      <c r="N30" s="5">
        <f t="shared" si="7"/>
        <v>4.4251224489795931</v>
      </c>
      <c r="O30" s="7">
        <f t="shared" si="8"/>
        <v>0.99999518062026915</v>
      </c>
      <c r="P30" s="1">
        <f ca="1">(inputfromtsbtoolfile!R882)</f>
        <v>55.1</v>
      </c>
      <c r="Q30" s="5">
        <f t="shared" si="9"/>
        <v>0.86270797499328944</v>
      </c>
      <c r="R30" s="7">
        <f t="shared" si="10"/>
        <v>0.80585097674090278</v>
      </c>
      <c r="S30" s="3">
        <f t="shared" si="11"/>
        <v>4.1988244897959159</v>
      </c>
      <c r="T30" s="3">
        <f t="shared" si="12"/>
        <v>4.1988244897959159</v>
      </c>
      <c r="U30" s="2"/>
      <c r="V30" s="7"/>
      <c r="Y30" s="5"/>
    </row>
    <row r="31" spans="1:25">
      <c r="A31" t="s">
        <v>465</v>
      </c>
      <c r="B31" s="9">
        <f t="shared" si="0"/>
        <v>0</v>
      </c>
      <c r="D31" s="1">
        <f ca="1">(inputfromtsbtoolfile!R844)</f>
        <v>50</v>
      </c>
      <c r="E31" s="5">
        <f t="shared" si="1"/>
        <v>-4.761904761904745E-2</v>
      </c>
      <c r="F31" s="7">
        <f t="shared" si="2"/>
        <v>0.48100992572220758</v>
      </c>
      <c r="G31" s="1">
        <f ca="1">(inputfromtsbtoolfile!R843)</f>
        <v>41.65</v>
      </c>
      <c r="H31" s="5">
        <f t="shared" si="3"/>
        <v>1.0479591836734659</v>
      </c>
      <c r="I31" s="7">
        <f t="shared" si="4"/>
        <v>0.85267129370742589</v>
      </c>
      <c r="J31" s="1">
        <f ca="1">(inputfromtsbtoolfile!R845)</f>
        <v>69</v>
      </c>
      <c r="K31" s="5">
        <f t="shared" si="5"/>
        <v>1.3961116593328118</v>
      </c>
      <c r="L31" s="7">
        <f t="shared" si="6"/>
        <v>0.91865956333539178</v>
      </c>
      <c r="M31" s="1">
        <f ca="1">(inputfromtsbtoolfile!R846)</f>
        <v>47.381999999999998</v>
      </c>
      <c r="N31" s="5">
        <f t="shared" si="7"/>
        <v>-1.3120204081632616</v>
      </c>
      <c r="O31" s="7">
        <f t="shared" si="8"/>
        <v>9.4756624386862054E-2</v>
      </c>
      <c r="P31" s="1">
        <f ca="1">(inputfromtsbtoolfile!R847)</f>
        <v>35.6</v>
      </c>
      <c r="Q31" s="5">
        <f t="shared" si="9"/>
        <v>-2.2901605279942325</v>
      </c>
      <c r="R31" s="7">
        <f t="shared" si="10"/>
        <v>1.1006006330109286E-2</v>
      </c>
      <c r="S31" s="3">
        <f t="shared" si="11"/>
        <v>0.10396734693877488</v>
      </c>
      <c r="T31" s="3">
        <f t="shared" si="12"/>
        <v>0.10396734693877488</v>
      </c>
      <c r="U31" s="2"/>
      <c r="V31" s="7"/>
      <c r="X31" s="4"/>
      <c r="Y31" s="5"/>
    </row>
    <row r="32" spans="1:25">
      <c r="A32" t="s">
        <v>457</v>
      </c>
      <c r="B32" s="9">
        <f t="shared" si="0"/>
        <v>0</v>
      </c>
      <c r="D32" s="1">
        <f ca="1">(inputfromtsbtoolfile!R529)</f>
        <v>50</v>
      </c>
      <c r="E32" s="5">
        <f t="shared" si="1"/>
        <v>-4.761904761904745E-2</v>
      </c>
      <c r="F32" s="7">
        <f t="shared" si="2"/>
        <v>0.48100992572220758</v>
      </c>
      <c r="G32" s="1">
        <f ca="1">(inputfromtsbtoolfile!R528)</f>
        <v>28.9</v>
      </c>
      <c r="H32" s="5">
        <f t="shared" si="3"/>
        <v>-2.5948979591836769</v>
      </c>
      <c r="I32" s="7">
        <f t="shared" si="4"/>
        <v>4.7309502712922225E-3</v>
      </c>
      <c r="J32" s="1">
        <f ca="1">(inputfromtsbtoolfile!R530)</f>
        <v>44</v>
      </c>
      <c r="K32" s="5">
        <f t="shared" si="5"/>
        <v>-1.0470837444996091</v>
      </c>
      <c r="L32" s="7">
        <f t="shared" si="6"/>
        <v>0.14753047792684415</v>
      </c>
      <c r="M32" s="1">
        <f ca="1">(inputfromtsbtoolfile!R531)</f>
        <v>57.67499999999999</v>
      </c>
      <c r="N32" s="5">
        <f t="shared" si="7"/>
        <v>1.628836734693879</v>
      </c>
      <c r="O32" s="7">
        <f t="shared" si="8"/>
        <v>0.94832620705638082</v>
      </c>
      <c r="P32" s="1">
        <f ca="1">(inputfromtsbtoolfile!R532)</f>
        <v>59.3</v>
      </c>
      <c r="Q32" s="5">
        <f t="shared" si="9"/>
        <v>1.5417873448675243</v>
      </c>
      <c r="R32" s="7">
        <f t="shared" si="10"/>
        <v>0.93843736083796125</v>
      </c>
      <c r="S32" s="3">
        <f t="shared" si="11"/>
        <v>-0.90540408163265451</v>
      </c>
      <c r="T32" s="3">
        <f t="shared" si="12"/>
        <v>-0.90540408163265451</v>
      </c>
      <c r="U32" s="2"/>
      <c r="V32" s="7"/>
      <c r="X32" s="4"/>
      <c r="Y32" s="5"/>
    </row>
    <row r="33" spans="1:24">
      <c r="D33" s="1">
        <v>50.285714285714285</v>
      </c>
      <c r="G33" s="1">
        <v>37.982142857142868</v>
      </c>
      <c r="J33" s="1">
        <v>54.714285714285715</v>
      </c>
      <c r="M33" s="1">
        <v>51.974071428571413</v>
      </c>
      <c r="P33" s="1">
        <v>49.764285714285712</v>
      </c>
      <c r="S33" s="3">
        <f>AVERAGE(S5:S32)</f>
        <v>-3.2910182515674285E-16</v>
      </c>
      <c r="T33" s="3">
        <f t="shared" si="12"/>
        <v>-3.2910182515674285E-16</v>
      </c>
      <c r="U33" s="2"/>
    </row>
    <row r="34" spans="1:24">
      <c r="D34" s="3">
        <v>6</v>
      </c>
      <c r="G34" s="3">
        <v>3.5</v>
      </c>
      <c r="J34" s="3">
        <v>10.232501240295701</v>
      </c>
      <c r="M34" s="3">
        <v>3.5</v>
      </c>
      <c r="P34" s="3">
        <v>6.1848440496400796</v>
      </c>
      <c r="S34" s="14">
        <f>STDEVP(S5:S32)</f>
        <v>1.8558663317346265</v>
      </c>
      <c r="T34" s="3">
        <f t="shared" si="12"/>
        <v>1.8558663317346265</v>
      </c>
      <c r="U34" s="2"/>
      <c r="X34" s="3"/>
    </row>
    <row r="36" spans="1:24">
      <c r="A36" t="s">
        <v>1642</v>
      </c>
      <c r="D36" s="2">
        <f>AVERAGE(D5:D32)</f>
        <v>50.285714285714285</v>
      </c>
      <c r="E36" s="2"/>
      <c r="F36" s="2"/>
      <c r="G36" s="2">
        <f>AVERAGE(G5:G32)</f>
        <v>37.982142857142868</v>
      </c>
      <c r="H36" s="2"/>
      <c r="I36" s="2"/>
      <c r="J36" s="2">
        <f>AVERAGE(J5:J32)</f>
        <v>54.714285714285715</v>
      </c>
      <c r="K36" s="13"/>
      <c r="L36" s="2"/>
      <c r="M36" s="2">
        <f>AVERAGE(M5:M32)</f>
        <v>51.974071428571413</v>
      </c>
      <c r="N36" s="2"/>
      <c r="O36" s="2"/>
      <c r="P36" s="2">
        <f>AVERAGE(P5:P32)</f>
        <v>49.764285714285712</v>
      </c>
      <c r="U36" s="2"/>
    </row>
    <row r="37" spans="1:24">
      <c r="A37" t="s">
        <v>1643</v>
      </c>
      <c r="D37" s="2">
        <f>STDEVP(D5:D32)</f>
        <v>10.415843504890391</v>
      </c>
      <c r="E37" s="2"/>
      <c r="F37" s="2"/>
      <c r="G37" s="2">
        <v>6.7</v>
      </c>
      <c r="H37" s="2"/>
      <c r="I37" s="2"/>
      <c r="J37" s="2">
        <f>STDEVP(J5:J32)</f>
        <v>10.232501240295701</v>
      </c>
      <c r="K37" s="13"/>
      <c r="L37" s="2"/>
      <c r="M37" s="2">
        <f>STDEVP(M5:M32)</f>
        <v>6.9309646614129807</v>
      </c>
      <c r="N37" s="2"/>
      <c r="O37" s="2"/>
      <c r="P37" s="2">
        <f>STDEVP(P5:P32)</f>
        <v>6.1848440496400796</v>
      </c>
      <c r="U37" s="3"/>
    </row>
  </sheetData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61"/>
  <sheetViews>
    <sheetView workbookViewId="0">
      <selection activeCell="AC2" sqref="AC2:AC29"/>
    </sheetView>
  </sheetViews>
  <sheetFormatPr defaultRowHeight="15"/>
  <cols>
    <col min="3" max="3" width="7.42578125" customWidth="1"/>
    <col min="5" max="5" width="8.140625" customWidth="1"/>
    <col min="6" max="6" width="6.5703125" customWidth="1"/>
    <col min="7" max="7" width="0" hidden="1" customWidth="1"/>
    <col min="8" max="8" width="8" customWidth="1"/>
    <col min="9" max="9" width="6.5703125" customWidth="1"/>
    <col min="10" max="10" width="0" hidden="1" customWidth="1"/>
    <col min="11" max="11" width="7.5703125" customWidth="1"/>
    <col min="12" max="12" width="6.7109375" customWidth="1"/>
    <col min="13" max="13" width="0" hidden="1" customWidth="1"/>
    <col min="14" max="14" width="7.28515625" customWidth="1"/>
    <col min="15" max="15" width="7.5703125" customWidth="1"/>
    <col min="17" max="17" width="7.140625" customWidth="1"/>
    <col min="18" max="18" width="3.5703125" customWidth="1"/>
    <col min="19" max="19" width="6.28515625" customWidth="1"/>
    <col min="20" max="20" width="0" hidden="1" customWidth="1"/>
    <col min="21" max="21" width="6.85546875" customWidth="1"/>
    <col min="22" max="22" width="4.85546875" customWidth="1"/>
    <col min="23" max="23" width="11.7109375" hidden="1" customWidth="1"/>
    <col min="24" max="24" width="8" customWidth="1"/>
    <col min="25" max="25" width="5.28515625" customWidth="1"/>
    <col min="26" max="26" width="0" hidden="1" customWidth="1"/>
  </cols>
  <sheetData>
    <row r="1" spans="1:33">
      <c r="B1" t="s">
        <v>500</v>
      </c>
      <c r="C1" t="s">
        <v>489</v>
      </c>
      <c r="F1" t="s">
        <v>493</v>
      </c>
      <c r="I1" t="s">
        <v>494</v>
      </c>
      <c r="L1" t="s">
        <v>495</v>
      </c>
      <c r="O1" t="s">
        <v>496</v>
      </c>
      <c r="S1" t="s">
        <v>497</v>
      </c>
      <c r="V1" t="s">
        <v>498</v>
      </c>
      <c r="Y1" t="s">
        <v>490</v>
      </c>
      <c r="AB1" t="s">
        <v>499</v>
      </c>
    </row>
    <row r="2" spans="1:33">
      <c r="A2" t="s">
        <v>467</v>
      </c>
      <c r="B2" s="9">
        <f t="shared" ref="B2:B29" si="0">AG2</f>
        <v>1</v>
      </c>
      <c r="C2" s="1">
        <f ca="1">(inputfromtsbtoolfile!R991)</f>
        <v>42.870000000000005</v>
      </c>
      <c r="D2" s="5">
        <f t="shared" ref="D2:D29" si="1">(C2-C$31)/C$32</f>
        <v>-0.56904997751405639</v>
      </c>
      <c r="E2" s="7">
        <f t="shared" ref="E2:E29" si="2">NORMDIST(C2,C$31,C$32,TRUE)</f>
        <v>0.28466111196780519</v>
      </c>
      <c r="F2" s="1">
        <f ca="1">(inputfromtsbtoolfile!R992)</f>
        <v>77.5</v>
      </c>
      <c r="G2" s="5">
        <f t="shared" ref="G2:G29" si="3">(F2-F$31)/F$32</f>
        <v>-1.0286476012932508</v>
      </c>
      <c r="H2" s="7">
        <f t="shared" ref="H2:H29" si="4">NORMDIST(F2,F$31,F$32,TRUE)</f>
        <v>0.15182265046788657</v>
      </c>
      <c r="I2" s="1">
        <f ca="1">(inputfromtsbtoolfile!R993)</f>
        <v>38</v>
      </c>
      <c r="J2" s="5">
        <f t="shared" ref="J2:J29" si="5">(I2-I$31)/I$32</f>
        <v>-2.109711906749657</v>
      </c>
      <c r="K2" s="7">
        <f t="shared" ref="K2:K29" si="6">NORMDIST(I2,I$31,I$32,TRUE)</f>
        <v>1.7441589141748315E-2</v>
      </c>
      <c r="L2" s="1">
        <f ca="1">(inputfromtsbtoolfile!R994)</f>
        <v>19</v>
      </c>
      <c r="M2" s="5">
        <f t="shared" ref="M2:M29" si="7">(L2-L$31)/L$32</f>
        <v>-1.3409117157680674</v>
      </c>
      <c r="N2" s="7">
        <f t="shared" ref="N2:N29" si="8">NORMDIST(L2,L$31,L$32,TRUE)</f>
        <v>8.9974558971434693E-2</v>
      </c>
      <c r="O2" s="1">
        <f ca="1">(inputfromtsbtoolfile!R995)</f>
        <v>28.805999999999997</v>
      </c>
      <c r="P2" s="5">
        <f t="shared" ref="P2:P29" si="9">(O2-O$31)/O$32</f>
        <v>-1.4386838485203537</v>
      </c>
      <c r="Q2" s="7">
        <f t="shared" ref="Q2:Q29" si="10">NORMDIST(O2,O$31,O$32,TRUE)</f>
        <v>7.5120058766732001E-2</v>
      </c>
      <c r="R2" s="7"/>
      <c r="S2" s="1">
        <f ca="1">(inputfromtsbtoolfile!R996)</f>
        <v>35.25</v>
      </c>
      <c r="T2" s="5">
        <f t="shared" ref="T2:T29" si="11">(S2-S$31)/S$32</f>
        <v>-0.47398625923173554</v>
      </c>
      <c r="U2" s="7">
        <f t="shared" ref="U2:U29" si="12">NORMDIST(S2,S$31,S$32,TRUE)</f>
        <v>0.317754852920345</v>
      </c>
      <c r="V2" s="1">
        <f ca="1">(inputfromtsbtoolfile!R997)</f>
        <v>54.649999999999991</v>
      </c>
      <c r="W2" s="5">
        <f t="shared" ref="W2:W29" si="13">(V2-V$31)/V$32</f>
        <v>-0.21485867119254476</v>
      </c>
      <c r="X2" s="7">
        <f t="shared" ref="X2:X29" si="14">NORMDIST(V2,V$31,V$32,TRUE)</f>
        <v>0.41493875396751234</v>
      </c>
      <c r="Y2" s="1">
        <f ca="1">(inputfromtsbtoolfile!R998)</f>
        <v>42.900000000000006</v>
      </c>
      <c r="Z2" s="5">
        <f t="shared" ref="Z2:Z29" si="15">(Y2-Y$31)/Y$32</f>
        <v>-0.38540416203227335</v>
      </c>
      <c r="AA2" s="7">
        <f t="shared" ref="AA2:AA29" si="16">NORMDIST(Y2,Y$31,Y$32,TRUE)</f>
        <v>0.34996899972384909</v>
      </c>
      <c r="AB2" s="1">
        <f ca="1">(inputfromtsbtoolfile!R999)</f>
        <v>43.235000000000007</v>
      </c>
      <c r="AC2" s="5">
        <f t="shared" ref="AC2:AC29" si="17">(AB2-AB$31)/AB$32</f>
        <v>-0.19542608224063002</v>
      </c>
      <c r="AD2" s="7">
        <f t="shared" ref="AD2:AD29" si="18">NORMDIST(AB2,AB$31,AB$32,TRUE)</f>
        <v>0.42252969978195454</v>
      </c>
      <c r="AF2" s="2">
        <f t="shared" ref="AF2:AF29" si="19">(0.1*D2+0.6*P2+AC2)/1.7</f>
        <v>-0.65620081712014577</v>
      </c>
      <c r="AG2" s="7">
        <f t="shared" ref="AG2:AG29" si="20">NORMDIST(AF2,AF$31,AF$32,TRUE)</f>
        <v>1</v>
      </c>
    </row>
    <row r="3" spans="1:33">
      <c r="A3" t="s">
        <v>445</v>
      </c>
      <c r="B3" s="9">
        <f t="shared" si="0"/>
        <v>1</v>
      </c>
      <c r="C3" s="1">
        <f ca="1">(inputfromtsbtoolfile!R46)</f>
        <v>57.295000000000002</v>
      </c>
      <c r="D3" s="5">
        <f t="shared" si="1"/>
        <v>2.1810461746597669</v>
      </c>
      <c r="E3" s="7">
        <f t="shared" si="2"/>
        <v>0.98540999931257611</v>
      </c>
      <c r="F3" s="1">
        <f ca="1">(inputfromtsbtoolfile!R47)</f>
        <v>98.625</v>
      </c>
      <c r="G3" s="5">
        <f t="shared" si="3"/>
        <v>1.2395539128352044</v>
      </c>
      <c r="H3" s="7">
        <f t="shared" si="4"/>
        <v>0.89242978195976663</v>
      </c>
      <c r="I3" s="1">
        <f ca="1">(inputfromtsbtoolfile!R48)</f>
        <v>58.724999999999994</v>
      </c>
      <c r="J3" s="5">
        <f t="shared" si="5"/>
        <v>0.27097028962725206</v>
      </c>
      <c r="K3" s="7">
        <f t="shared" si="6"/>
        <v>0.60679305844439457</v>
      </c>
      <c r="L3" s="1">
        <f ca="1">(inputfromtsbtoolfile!R49)</f>
        <v>39.274999999999999</v>
      </c>
      <c r="M3" s="5">
        <f t="shared" si="7"/>
        <v>1.1604785119211856</v>
      </c>
      <c r="N3" s="7">
        <f t="shared" si="8"/>
        <v>0.87707298125081001</v>
      </c>
      <c r="O3" s="1">
        <f ca="1">(inputfromtsbtoolfile!R50)</f>
        <v>37.914000000000001</v>
      </c>
      <c r="P3" s="5">
        <f t="shared" si="9"/>
        <v>0.90444550477054064</v>
      </c>
      <c r="Q3" s="7">
        <f t="shared" si="10"/>
        <v>0.81712039083839771</v>
      </c>
      <c r="R3" s="7"/>
      <c r="S3" s="1">
        <f ca="1">(inputfromtsbtoolfile!R51)</f>
        <v>37.6</v>
      </c>
      <c r="T3" s="5">
        <f t="shared" si="11"/>
        <v>0.12636592281731757</v>
      </c>
      <c r="U3" s="7">
        <f t="shared" si="12"/>
        <v>0.55027886223491862</v>
      </c>
      <c r="V3" s="1">
        <f ca="1">(inputfromtsbtoolfile!R52)</f>
        <v>48.2</v>
      </c>
      <c r="W3" s="5">
        <f t="shared" si="13"/>
        <v>-0.98134708635053369</v>
      </c>
      <c r="X3" s="7">
        <f t="shared" si="14"/>
        <v>0.16321080509236263</v>
      </c>
      <c r="Y3" s="1">
        <f ca="1">(inputfromtsbtoolfile!R53)</f>
        <v>40.700000000000003</v>
      </c>
      <c r="Z3" s="5">
        <f t="shared" si="15"/>
        <v>-0.78075630826355136</v>
      </c>
      <c r="AA3" s="7">
        <f t="shared" si="16"/>
        <v>0.21747291792181911</v>
      </c>
      <c r="AB3" s="1">
        <f ca="1">(inputfromtsbtoolfile!R54)</f>
        <v>39.427500000000009</v>
      </c>
      <c r="AC3" s="5">
        <f t="shared" si="17"/>
        <v>-0.96521638808484611</v>
      </c>
      <c r="AD3" s="7">
        <f t="shared" si="18"/>
        <v>0.16721822013708842</v>
      </c>
      <c r="AF3" s="2">
        <f t="shared" si="19"/>
        <v>-0.12026145162149714</v>
      </c>
      <c r="AG3" s="7">
        <f t="shared" si="20"/>
        <v>1</v>
      </c>
    </row>
    <row r="4" spans="1:33">
      <c r="A4" t="s">
        <v>461</v>
      </c>
      <c r="B4" s="9">
        <f t="shared" si="0"/>
        <v>1</v>
      </c>
      <c r="C4" s="1">
        <f ca="1">(inputfromtsbtoolfile!R711)</f>
        <v>50.974999999999994</v>
      </c>
      <c r="D4" s="5">
        <f t="shared" si="1"/>
        <v>0.97615136136766378</v>
      </c>
      <c r="E4" s="7">
        <f t="shared" si="2"/>
        <v>0.83550526891345445</v>
      </c>
      <c r="F4" s="1">
        <f ca="1">(inputfromtsbtoolfile!R712)</f>
        <v>85.25</v>
      </c>
      <c r="G4" s="5">
        <f t="shared" si="3"/>
        <v>-0.196526335755001</v>
      </c>
      <c r="H4" s="7">
        <f t="shared" si="4"/>
        <v>0.42209911080691354</v>
      </c>
      <c r="I4" s="1">
        <f ca="1">(inputfromtsbtoolfile!R713)</f>
        <v>68.924999999999997</v>
      </c>
      <c r="J4" s="5">
        <f t="shared" si="5"/>
        <v>1.4426450014749956</v>
      </c>
      <c r="K4" s="7">
        <f t="shared" si="6"/>
        <v>0.92543975019695301</v>
      </c>
      <c r="L4" s="1">
        <f ca="1">(inputfromtsbtoolfile!R714)</f>
        <v>29.2</v>
      </c>
      <c r="M4" s="5">
        <f t="shared" si="7"/>
        <v>-8.2505781246223736E-2</v>
      </c>
      <c r="N4" s="7">
        <f t="shared" si="8"/>
        <v>0.46712226062053652</v>
      </c>
      <c r="O4" s="1">
        <f ca="1">(inputfromtsbtoolfile!R715)</f>
        <v>34.538000000000004</v>
      </c>
      <c r="P4" s="5">
        <f t="shared" si="9"/>
        <v>3.5933790155910632E-2</v>
      </c>
      <c r="Q4" s="7">
        <f t="shared" si="10"/>
        <v>0.51433242369528986</v>
      </c>
      <c r="R4" s="7"/>
      <c r="S4" s="1">
        <f ca="1">(inputfromtsbtoolfile!R716)</f>
        <v>39.200000000000003</v>
      </c>
      <c r="T4" s="5">
        <f t="shared" si="11"/>
        <v>0.53511634463794955</v>
      </c>
      <c r="U4" s="7">
        <f t="shared" si="12"/>
        <v>0.70371529579261072</v>
      </c>
      <c r="V4" s="1">
        <f ca="1">(inputfromtsbtoolfile!R717)</f>
        <v>76.875</v>
      </c>
      <c r="W4" s="5">
        <f t="shared" si="13"/>
        <v>2.4262583872394461</v>
      </c>
      <c r="X4" s="7">
        <f t="shared" si="14"/>
        <v>0.99237229774065194</v>
      </c>
      <c r="Y4" s="1">
        <f ca="1">(inputfromtsbtoolfile!R718)</f>
        <v>47</v>
      </c>
      <c r="Z4" s="5">
        <f t="shared" si="15"/>
        <v>0.35138847412601548</v>
      </c>
      <c r="AA4" s="7">
        <f t="shared" si="16"/>
        <v>0.63735153594458405</v>
      </c>
      <c r="AB4" s="1">
        <f ca="1">(inputfromtsbtoolfile!R719)</f>
        <v>51.792499999999997</v>
      </c>
      <c r="AC4" s="5">
        <f t="shared" si="17"/>
        <v>1.5347066931400333</v>
      </c>
      <c r="AD4" s="7">
        <f t="shared" si="18"/>
        <v>0.9375720544851045</v>
      </c>
      <c r="AF4" s="2">
        <f t="shared" si="19"/>
        <v>0.97287182551196838</v>
      </c>
      <c r="AG4" s="7">
        <f t="shared" si="20"/>
        <v>1</v>
      </c>
    </row>
    <row r="5" spans="1:33">
      <c r="A5" t="s">
        <v>449</v>
      </c>
      <c r="B5" s="9">
        <f t="shared" si="0"/>
        <v>1</v>
      </c>
      <c r="C5" s="1">
        <f ca="1">(inputfromtsbtoolfile!R221)</f>
        <v>38.450000000000003</v>
      </c>
      <c r="D5" s="5">
        <f t="shared" si="1"/>
        <v>-1.4117137551645456</v>
      </c>
      <c r="E5" s="7">
        <f t="shared" si="2"/>
        <v>7.9017130775689948E-2</v>
      </c>
      <c r="F5" s="1">
        <f ca="1">(inputfromtsbtoolfile!R222)</f>
        <v>80.375</v>
      </c>
      <c r="G5" s="5">
        <f t="shared" si="3"/>
        <v>-0.71995745440002923</v>
      </c>
      <c r="H5" s="7">
        <f t="shared" si="4"/>
        <v>0.2357755956964378</v>
      </c>
      <c r="I5" s="1">
        <f ca="1">(inputfromtsbtoolfile!R223)</f>
        <v>62.024999999999999</v>
      </c>
      <c r="J5" s="5">
        <f t="shared" si="5"/>
        <v>0.65004151993093418</v>
      </c>
      <c r="K5" s="7">
        <f t="shared" si="6"/>
        <v>0.74216729880324872</v>
      </c>
      <c r="L5" s="1">
        <f ca="1">(inputfromtsbtoolfile!R224)</f>
        <v>29.2</v>
      </c>
      <c r="M5" s="5">
        <f t="shared" si="7"/>
        <v>-8.2505781246223736E-2</v>
      </c>
      <c r="N5" s="7">
        <f t="shared" si="8"/>
        <v>0.46712226062053652</v>
      </c>
      <c r="O5" s="1">
        <f ca="1">(inputfromtsbtoolfile!R225)</f>
        <v>32.045999999999999</v>
      </c>
      <c r="P5" s="5">
        <f t="shared" si="9"/>
        <v>-0.60515957264612241</v>
      </c>
      <c r="Q5" s="7">
        <f t="shared" si="10"/>
        <v>0.27253648732111468</v>
      </c>
      <c r="R5" s="7"/>
      <c r="S5" s="1">
        <f ca="1">(inputfromtsbtoolfile!R226)</f>
        <v>36.549999999999997</v>
      </c>
      <c r="T5" s="5">
        <f t="shared" si="11"/>
        <v>-0.14187654150247303</v>
      </c>
      <c r="U5" s="7">
        <f t="shared" si="12"/>
        <v>0.44358876201295372</v>
      </c>
      <c r="V5" s="1">
        <f ca="1">(inputfromtsbtoolfile!R227)</f>
        <v>63.375</v>
      </c>
      <c r="W5" s="5">
        <f t="shared" si="13"/>
        <v>0.82198030900179186</v>
      </c>
      <c r="X5" s="7">
        <f t="shared" si="14"/>
        <v>0.79445594806003283</v>
      </c>
      <c r="Y5" s="1">
        <f ca="1">(inputfromtsbtoolfile!R228)</f>
        <v>51.75</v>
      </c>
      <c r="Z5" s="5">
        <f t="shared" si="15"/>
        <v>1.2049896989435465</v>
      </c>
      <c r="AA5" s="7">
        <f t="shared" si="16"/>
        <v>0.88589636070886468</v>
      </c>
      <c r="AB5" s="1">
        <f ca="1">(inputfromtsbtoolfile!R229)</f>
        <v>46.64</v>
      </c>
      <c r="AC5" s="5">
        <f t="shared" si="17"/>
        <v>0.49298783539549679</v>
      </c>
      <c r="AD5" s="7">
        <f t="shared" si="18"/>
        <v>0.68898940867067382</v>
      </c>
      <c r="AF5" s="2">
        <f t="shared" si="19"/>
        <v>-6.634872769783081E-3</v>
      </c>
      <c r="AG5" s="7">
        <f t="shared" si="20"/>
        <v>1</v>
      </c>
    </row>
    <row r="6" spans="1:33">
      <c r="A6" t="s">
        <v>450</v>
      </c>
      <c r="B6" s="9">
        <f t="shared" si="0"/>
        <v>1</v>
      </c>
      <c r="C6" s="1">
        <f ca="1">(inputfromtsbtoolfile!R256)</f>
        <v>41.17</v>
      </c>
      <c r="D6" s="5">
        <f t="shared" si="1"/>
        <v>-0.89315143045655254</v>
      </c>
      <c r="E6" s="7">
        <f t="shared" si="2"/>
        <v>0.18588804200748665</v>
      </c>
      <c r="F6" s="1">
        <f ca="1">(inputfromtsbtoolfile!R257)</f>
        <v>86.25</v>
      </c>
      <c r="G6" s="5">
        <f t="shared" si="3"/>
        <v>-8.9155849879097776E-2</v>
      </c>
      <c r="H6" s="7">
        <f t="shared" si="4"/>
        <v>0.4644790261416657</v>
      </c>
      <c r="I6" s="1">
        <f ca="1">(inputfromtsbtoolfile!R258)</f>
        <v>62.024999999999999</v>
      </c>
      <c r="J6" s="5">
        <f t="shared" si="5"/>
        <v>0.65004151993093418</v>
      </c>
      <c r="K6" s="7">
        <f t="shared" si="6"/>
        <v>0.74216729880324872</v>
      </c>
      <c r="L6" s="1">
        <f ca="1">(inputfromtsbtoolfile!R259)</f>
        <v>34.625</v>
      </c>
      <c r="M6" s="5">
        <f t="shared" si="7"/>
        <v>0.58679345353622758</v>
      </c>
      <c r="N6" s="7">
        <f t="shared" si="8"/>
        <v>0.72132878299078573</v>
      </c>
      <c r="O6" s="1">
        <f ca="1">(inputfromtsbtoolfile!R260)</f>
        <v>33.602000000000004</v>
      </c>
      <c r="P6" s="5">
        <f t="shared" si="9"/>
        <v>-0.20486211176331159</v>
      </c>
      <c r="Q6" s="7">
        <f t="shared" si="10"/>
        <v>0.41883992889468169</v>
      </c>
      <c r="R6" s="7"/>
      <c r="S6" s="1">
        <f ca="1">(inputfromtsbtoolfile!R261)</f>
        <v>31.9</v>
      </c>
      <c r="T6" s="5">
        <f t="shared" si="11"/>
        <v>-1.3298074549186834</v>
      </c>
      <c r="U6" s="7">
        <f t="shared" si="12"/>
        <v>9.1790859533808722E-2</v>
      </c>
      <c r="V6" s="1">
        <f ca="1">(inputfromtsbtoolfile!R262)</f>
        <v>46.7</v>
      </c>
      <c r="W6" s="5">
        <f t="shared" si="13"/>
        <v>-1.1596002061547175</v>
      </c>
      <c r="X6" s="7">
        <f t="shared" si="14"/>
        <v>0.12310580851216368</v>
      </c>
      <c r="Y6" s="1">
        <f ca="1">(inputfromtsbtoolfile!R263)</f>
        <v>43.7</v>
      </c>
      <c r="Z6" s="5">
        <f t="shared" si="15"/>
        <v>-0.2416397452209002</v>
      </c>
      <c r="AA6" s="7">
        <f t="shared" si="16"/>
        <v>0.4045296611435194</v>
      </c>
      <c r="AB6" s="1">
        <f ca="1">(inputfromtsbtoolfile!R264)</f>
        <v>36.470000000000006</v>
      </c>
      <c r="AC6" s="5">
        <f t="shared" si="17"/>
        <v>-1.5631559362225409</v>
      </c>
      <c r="AD6" s="7">
        <f t="shared" si="18"/>
        <v>5.9007960753781674E-2</v>
      </c>
      <c r="AF6" s="2">
        <f t="shared" si="19"/>
        <v>-1.0443460860742253</v>
      </c>
      <c r="AG6" s="7">
        <f t="shared" si="20"/>
        <v>1</v>
      </c>
    </row>
    <row r="7" spans="1:33">
      <c r="A7" t="s">
        <v>460</v>
      </c>
      <c r="B7" s="9">
        <f t="shared" si="0"/>
        <v>1</v>
      </c>
      <c r="C7" s="1">
        <f ca="1">(inputfromtsbtoolfile!R676)</f>
        <v>44.18</v>
      </c>
      <c r="D7" s="5">
        <f t="shared" si="1"/>
        <v>-0.31930121083484003</v>
      </c>
      <c r="E7" s="7">
        <f t="shared" si="2"/>
        <v>0.37474905729554742</v>
      </c>
      <c r="F7" s="1">
        <f ca="1">(inputfromtsbtoolfile!R677)</f>
        <v>86.75</v>
      </c>
      <c r="G7" s="5">
        <f t="shared" si="3"/>
        <v>-3.5470606941146163E-2</v>
      </c>
      <c r="H7" s="7">
        <f t="shared" si="4"/>
        <v>0.48585224194174204</v>
      </c>
      <c r="I7" s="1">
        <f ca="1">(inputfromtsbtoolfile!R678)</f>
        <v>53.3</v>
      </c>
      <c r="J7" s="5">
        <f t="shared" si="5"/>
        <v>-0.35219983897804241</v>
      </c>
      <c r="K7" s="7">
        <f t="shared" si="6"/>
        <v>0.3623441988490026</v>
      </c>
      <c r="L7" s="1">
        <f ca="1">(inputfromtsbtoolfile!R679)</f>
        <v>28.299999999999997</v>
      </c>
      <c r="M7" s="5">
        <f t="shared" si="7"/>
        <v>-0.19354159899815138</v>
      </c>
      <c r="N7" s="7">
        <f t="shared" si="8"/>
        <v>0.42326741529209644</v>
      </c>
      <c r="O7" s="1">
        <f ca="1">(inputfromtsbtoolfile!R680)</f>
        <v>32.83</v>
      </c>
      <c r="P7" s="5">
        <f t="shared" si="9"/>
        <v>-0.40346727873087668</v>
      </c>
      <c r="Q7" s="7">
        <f t="shared" si="10"/>
        <v>0.34330225078191412</v>
      </c>
      <c r="R7" s="7"/>
      <c r="S7" s="1">
        <f ca="1">(inputfromtsbtoolfile!R681)</f>
        <v>41.75</v>
      </c>
      <c r="T7" s="5">
        <f t="shared" si="11"/>
        <v>1.1865623294145806</v>
      </c>
      <c r="U7" s="7">
        <f t="shared" si="12"/>
        <v>0.88229984886107804</v>
      </c>
      <c r="V7" s="1">
        <f ca="1">(inputfromtsbtoolfile!R682)</f>
        <v>49.1</v>
      </c>
      <c r="W7" s="5">
        <f t="shared" si="13"/>
        <v>-0.8743952144680236</v>
      </c>
      <c r="X7" s="7">
        <f t="shared" si="14"/>
        <v>0.19095153131197828</v>
      </c>
      <c r="Y7" s="1">
        <f ca="1">(inputfromtsbtoolfile!R683)</f>
        <v>53.000000000000007</v>
      </c>
      <c r="Z7" s="5">
        <f t="shared" si="15"/>
        <v>1.4296216002113189</v>
      </c>
      <c r="AA7" s="7">
        <f t="shared" si="16"/>
        <v>0.92358717367855947</v>
      </c>
      <c r="AB7" s="1">
        <f ca="1">(inputfromtsbtoolfile!R684)</f>
        <v>44.475000000000001</v>
      </c>
      <c r="AC7" s="5">
        <f t="shared" si="17"/>
        <v>5.527384664888399E-2</v>
      </c>
      <c r="AD7" s="7">
        <f t="shared" si="18"/>
        <v>0.52203985117233986</v>
      </c>
      <c r="AF7" s="2">
        <f t="shared" si="19"/>
        <v>-0.12866861274889768</v>
      </c>
      <c r="AG7" s="7">
        <f t="shared" si="20"/>
        <v>1</v>
      </c>
    </row>
    <row r="8" spans="1:33">
      <c r="A8" t="s">
        <v>454</v>
      </c>
      <c r="B8" s="9">
        <f t="shared" si="0"/>
        <v>1</v>
      </c>
      <c r="C8" s="1">
        <f ca="1">(inputfromtsbtoolfile!R361)</f>
        <v>38.414999999999999</v>
      </c>
      <c r="D8" s="5">
        <f t="shared" si="1"/>
        <v>-1.4183864321368918</v>
      </c>
      <c r="E8" s="7">
        <f t="shared" si="2"/>
        <v>7.8038987315906416E-2</v>
      </c>
      <c r="F8" s="1">
        <f ca="1">(inputfromtsbtoolfile!R362)</f>
        <v>94</v>
      </c>
      <c r="G8" s="5">
        <f t="shared" si="3"/>
        <v>0.7429654156591522</v>
      </c>
      <c r="H8" s="7">
        <f t="shared" si="4"/>
        <v>0.77124869044614019</v>
      </c>
      <c r="I8" s="1">
        <f ca="1">(inputfromtsbtoolfile!R363)</f>
        <v>52.774999999999991</v>
      </c>
      <c r="J8" s="5">
        <f t="shared" si="5"/>
        <v>-0.4125066256172652</v>
      </c>
      <c r="K8" s="7">
        <f t="shared" si="6"/>
        <v>0.33998406269476</v>
      </c>
      <c r="L8" s="1">
        <f ca="1">(inputfromtsbtoolfile!R364)</f>
        <v>19</v>
      </c>
      <c r="M8" s="5">
        <f t="shared" si="7"/>
        <v>-1.3409117157680674</v>
      </c>
      <c r="N8" s="7">
        <f t="shared" si="8"/>
        <v>8.9974558971434693E-2</v>
      </c>
      <c r="O8" s="1">
        <f ca="1">(inputfromtsbtoolfile!R365)</f>
        <v>34.863999999999997</v>
      </c>
      <c r="P8" s="5">
        <f t="shared" si="9"/>
        <v>0.11980073890127907</v>
      </c>
      <c r="Q8" s="7">
        <f t="shared" si="10"/>
        <v>0.54767950169933344</v>
      </c>
      <c r="R8" s="7"/>
      <c r="S8" s="1">
        <f ca="1">(inputfromtsbtoolfile!R366)</f>
        <v>34.75</v>
      </c>
      <c r="T8" s="5">
        <f t="shared" si="11"/>
        <v>-0.60172076605068292</v>
      </c>
      <c r="U8" s="7">
        <f t="shared" si="12"/>
        <v>0.27368001235407124</v>
      </c>
      <c r="V8" s="1">
        <f ca="1">(inputfromtsbtoolfile!R367)</f>
        <v>47.225000000000001</v>
      </c>
      <c r="W8" s="5">
        <f t="shared" si="13"/>
        <v>-1.0972116142232533</v>
      </c>
      <c r="X8" s="7">
        <f t="shared" si="14"/>
        <v>0.13627444862426175</v>
      </c>
      <c r="Y8" s="1">
        <f ca="1">(inputfromtsbtoolfile!R368)</f>
        <v>52.850000000000009</v>
      </c>
      <c r="Z8" s="5">
        <f t="shared" si="15"/>
        <v>1.4026657720591866</v>
      </c>
      <c r="AA8" s="7">
        <f t="shared" si="16"/>
        <v>0.91964173570483343</v>
      </c>
      <c r="AB8" s="1">
        <f ca="1">(inputfromtsbtoolfile!R369)</f>
        <v>38.952500000000001</v>
      </c>
      <c r="AC8" s="5">
        <f t="shared" si="17"/>
        <v>-1.0612506350384927</v>
      </c>
      <c r="AD8" s="7">
        <f t="shared" si="18"/>
        <v>0.14428800672688991</v>
      </c>
      <c r="AF8" s="2">
        <f t="shared" si="19"/>
        <v>-0.66541696171259679</v>
      </c>
      <c r="AG8" s="7">
        <f t="shared" si="20"/>
        <v>1</v>
      </c>
    </row>
    <row r="9" spans="1:33">
      <c r="A9" t="s">
        <v>462</v>
      </c>
      <c r="B9" s="9">
        <f t="shared" si="0"/>
        <v>1</v>
      </c>
      <c r="C9" s="1">
        <f ca="1">(inputfromtsbtoolfile!R746)</f>
        <v>49.215000000000003</v>
      </c>
      <c r="D9" s="5">
        <f t="shared" si="1"/>
        <v>0.6406110336154347</v>
      </c>
      <c r="E9" s="7">
        <f t="shared" si="2"/>
        <v>0.73911228543321372</v>
      </c>
      <c r="F9" s="1">
        <f ca="1">(inputfromtsbtoolfile!R747)</f>
        <v>89.75</v>
      </c>
      <c r="G9" s="5">
        <f t="shared" si="3"/>
        <v>0.28664085068656348</v>
      </c>
      <c r="H9" s="7">
        <f t="shared" si="4"/>
        <v>0.61280633400016715</v>
      </c>
      <c r="I9" s="1">
        <f ca="1">(inputfromtsbtoolfile!R748)</f>
        <v>51.349999999999994</v>
      </c>
      <c r="J9" s="5">
        <f t="shared" si="5"/>
        <v>-0.57619647506658189</v>
      </c>
      <c r="K9" s="7">
        <f t="shared" si="6"/>
        <v>0.28224119376089218</v>
      </c>
      <c r="L9" s="1">
        <f ca="1">(inputfromtsbtoolfile!R749)</f>
        <v>28.299999999999997</v>
      </c>
      <c r="M9" s="5">
        <f t="shared" si="7"/>
        <v>-0.19354159899815138</v>
      </c>
      <c r="N9" s="7">
        <f t="shared" si="8"/>
        <v>0.42326741529209644</v>
      </c>
      <c r="O9" s="1">
        <f ca="1">(inputfromtsbtoolfile!R750)</f>
        <v>34.906000000000006</v>
      </c>
      <c r="P9" s="5">
        <f t="shared" si="9"/>
        <v>0.13060568321816948</v>
      </c>
      <c r="Q9" s="7">
        <f t="shared" si="10"/>
        <v>0.55195637665802511</v>
      </c>
      <c r="R9" s="7"/>
      <c r="S9" s="1">
        <f ca="1">(inputfromtsbtoolfile!R751)</f>
        <v>34.75</v>
      </c>
      <c r="T9" s="5">
        <f t="shared" si="11"/>
        <v>-0.60172076605068292</v>
      </c>
      <c r="U9" s="7">
        <f t="shared" si="12"/>
        <v>0.27368001235407124</v>
      </c>
      <c r="V9" s="1">
        <f ca="1">(inputfromtsbtoolfile!R752)</f>
        <v>53.3</v>
      </c>
      <c r="W9" s="5">
        <f t="shared" si="13"/>
        <v>-0.37528647901630946</v>
      </c>
      <c r="X9" s="7">
        <f t="shared" si="14"/>
        <v>0.35372371036919537</v>
      </c>
      <c r="Y9" s="1">
        <f ca="1">(inputfromtsbtoolfile!R753)</f>
        <v>41.45</v>
      </c>
      <c r="Z9" s="5">
        <f t="shared" si="15"/>
        <v>-0.64597716750288858</v>
      </c>
      <c r="AA9" s="7">
        <f t="shared" si="16"/>
        <v>0.25914707116441082</v>
      </c>
      <c r="AB9" s="1">
        <f ca="1">(inputfromtsbtoolfile!R754)</f>
        <v>42.33</v>
      </c>
      <c r="AC9" s="5">
        <f t="shared" si="17"/>
        <v>-0.37839659485757615</v>
      </c>
      <c r="AD9" s="7">
        <f t="shared" si="18"/>
        <v>0.35256799869482203</v>
      </c>
      <c r="AF9" s="2">
        <f t="shared" si="19"/>
        <v>-0.13880710680301825</v>
      </c>
      <c r="AG9" s="7">
        <f t="shared" si="20"/>
        <v>1</v>
      </c>
    </row>
    <row r="10" spans="1:33">
      <c r="A10" t="s">
        <v>463</v>
      </c>
      <c r="B10" s="9">
        <f t="shared" si="0"/>
        <v>1</v>
      </c>
      <c r="C10" s="1">
        <f ca="1">(inputfromtsbtoolfile!R781)</f>
        <v>46.63</v>
      </c>
      <c r="D10" s="5">
        <f t="shared" si="1"/>
        <v>0.14778617722934548</v>
      </c>
      <c r="E10" s="7">
        <f t="shared" si="2"/>
        <v>0.55874424074132656</v>
      </c>
      <c r="F10" s="1">
        <f ca="1">(inputfromtsbtoolfile!R782)</f>
        <v>82.625</v>
      </c>
      <c r="G10" s="5">
        <f t="shared" si="3"/>
        <v>-0.47837386117924696</v>
      </c>
      <c r="H10" s="7">
        <f t="shared" si="4"/>
        <v>0.31619206720129733</v>
      </c>
      <c r="I10" s="1">
        <f ca="1">(inputfromtsbtoolfile!R783)</f>
        <v>45.725000000000001</v>
      </c>
      <c r="J10" s="5">
        <f t="shared" si="5"/>
        <v>-1.2223406176296747</v>
      </c>
      <c r="K10" s="7">
        <f t="shared" si="6"/>
        <v>0.11078942262252323</v>
      </c>
      <c r="L10" s="1">
        <f ca="1">(inputfromtsbtoolfile!R784)</f>
        <v>34.625</v>
      </c>
      <c r="M10" s="5">
        <f t="shared" si="7"/>
        <v>0.58679345353622758</v>
      </c>
      <c r="N10" s="7">
        <f t="shared" si="8"/>
        <v>0.72132878299078573</v>
      </c>
      <c r="O10" s="1">
        <f ca="1">(inputfromtsbtoolfile!R785)</f>
        <v>33.388000000000005</v>
      </c>
      <c r="P10" s="5">
        <f t="shared" si="9"/>
        <v>-0.25991587566364621</v>
      </c>
      <c r="Q10" s="7">
        <f t="shared" si="10"/>
        <v>0.3974643325105075</v>
      </c>
      <c r="R10" s="7"/>
      <c r="S10" s="1">
        <f ca="1">(inputfromtsbtoolfile!R786)</f>
        <v>30.6</v>
      </c>
      <c r="T10" s="5">
        <f t="shared" si="11"/>
        <v>-1.6619171726479458</v>
      </c>
      <c r="U10" s="7">
        <f t="shared" si="12"/>
        <v>4.8264691484568023E-2</v>
      </c>
      <c r="V10" s="1">
        <f ca="1">(inputfromtsbtoolfile!R787)</f>
        <v>47.674999999999997</v>
      </c>
      <c r="W10" s="5">
        <f t="shared" si="13"/>
        <v>-1.0437356782819986</v>
      </c>
      <c r="X10" s="7">
        <f t="shared" si="14"/>
        <v>0.14830384900867566</v>
      </c>
      <c r="Y10" s="1">
        <f ca="1">(inputfromtsbtoolfile!R788)</f>
        <v>41.000000000000007</v>
      </c>
      <c r="Z10" s="5">
        <f t="shared" si="15"/>
        <v>-0.72684465195928549</v>
      </c>
      <c r="AA10" s="7">
        <f t="shared" si="16"/>
        <v>0.23366056305693594</v>
      </c>
      <c r="AB10" s="1">
        <f ca="1">(inputfromtsbtoolfile!R789)</f>
        <v>36.005000000000003</v>
      </c>
      <c r="AC10" s="5">
        <f t="shared" si="17"/>
        <v>-1.6571684095561097</v>
      </c>
      <c r="AD10" s="7">
        <f t="shared" si="18"/>
        <v>4.8742715722704499E-2</v>
      </c>
      <c r="AF10" s="2">
        <f t="shared" si="19"/>
        <v>-1.0578466571949194</v>
      </c>
      <c r="AG10" s="7">
        <f t="shared" si="20"/>
        <v>1</v>
      </c>
    </row>
    <row r="11" spans="1:33">
      <c r="A11" t="s">
        <v>453</v>
      </c>
      <c r="B11" s="9">
        <f t="shared" si="0"/>
        <v>1</v>
      </c>
      <c r="C11" s="1">
        <f ca="1">(inputfromtsbtoolfile!R291)</f>
        <v>47.790000000000006</v>
      </c>
      <c r="D11" s="5">
        <f t="shared" si="1"/>
        <v>0.36893775688422559</v>
      </c>
      <c r="E11" s="7">
        <f t="shared" si="2"/>
        <v>0.64391294020905576</v>
      </c>
      <c r="F11" s="1">
        <f ca="1">(inputfromtsbtoolfile!R292)</f>
        <v>87.75</v>
      </c>
      <c r="G11" s="5">
        <f t="shared" si="3"/>
        <v>7.189987893475705E-2</v>
      </c>
      <c r="H11" s="7">
        <f t="shared" si="4"/>
        <v>0.52865920680098633</v>
      </c>
      <c r="I11" s="1">
        <f ca="1">(inputfromtsbtoolfile!R293)</f>
        <v>56.324999999999996</v>
      </c>
      <c r="J11" s="5">
        <f t="shared" si="5"/>
        <v>-4.7178778663344231E-3</v>
      </c>
      <c r="K11" s="7">
        <f t="shared" si="6"/>
        <v>0.49811784602763209</v>
      </c>
      <c r="L11" s="1">
        <f ca="1">(inputfromtsbtoolfile!R294)</f>
        <v>28.299999999999997</v>
      </c>
      <c r="M11" s="5">
        <f t="shared" si="7"/>
        <v>-0.19354159899815138</v>
      </c>
      <c r="N11" s="7">
        <f t="shared" si="8"/>
        <v>0.42326741529209644</v>
      </c>
      <c r="O11" s="1">
        <f ca="1">(inputfromtsbtoolfile!R295)</f>
        <v>33.945999999999998</v>
      </c>
      <c r="P11" s="5">
        <f t="shared" si="9"/>
        <v>-0.11636447259641947</v>
      </c>
      <c r="Q11" s="7">
        <f t="shared" si="10"/>
        <v>0.45368184541699452</v>
      </c>
      <c r="R11" s="7"/>
      <c r="S11" s="1">
        <f ca="1">(inputfromtsbtoolfile!R296)</f>
        <v>36.950000000000003</v>
      </c>
      <c r="T11" s="5">
        <f t="shared" si="11"/>
        <v>-3.9688936047313668E-2</v>
      </c>
      <c r="U11" s="7">
        <f t="shared" si="12"/>
        <v>0.48417056124168023</v>
      </c>
      <c r="V11" s="1">
        <f ca="1">(inputfromtsbtoolfile!R297)</f>
        <v>70.275000000000006</v>
      </c>
      <c r="W11" s="5">
        <f t="shared" si="13"/>
        <v>1.6419446601010379</v>
      </c>
      <c r="X11" s="7">
        <f t="shared" si="14"/>
        <v>0.94969926335238819</v>
      </c>
      <c r="Y11" s="1">
        <f ca="1">(inputfromtsbtoolfile!R298)</f>
        <v>38.15</v>
      </c>
      <c r="Z11" s="5">
        <f t="shared" si="15"/>
        <v>-1.2390053868498054</v>
      </c>
      <c r="AA11" s="7">
        <f t="shared" si="16"/>
        <v>0.10767175157160169</v>
      </c>
      <c r="AB11" s="1">
        <f ca="1">(inputfromtsbtoolfile!R299)</f>
        <v>47.234999999999992</v>
      </c>
      <c r="AC11" s="5">
        <f t="shared" si="17"/>
        <v>0.61328336579006082</v>
      </c>
      <c r="AD11" s="7">
        <f t="shared" si="18"/>
        <v>0.73015550489243997</v>
      </c>
      <c r="AF11" s="2">
        <f t="shared" si="19"/>
        <v>0.3413873281886069</v>
      </c>
      <c r="AG11" s="7">
        <f t="shared" si="20"/>
        <v>1</v>
      </c>
    </row>
    <row r="12" spans="1:33">
      <c r="A12" t="s">
        <v>452</v>
      </c>
      <c r="B12" s="9">
        <f t="shared" si="0"/>
        <v>1</v>
      </c>
      <c r="C12" s="1">
        <f ca="1">(inputfromtsbtoolfile!R81)</f>
        <v>41.105000000000004</v>
      </c>
      <c r="D12" s="5">
        <f t="shared" si="1"/>
        <v>-0.9055435448337652</v>
      </c>
      <c r="E12" s="7">
        <f t="shared" si="2"/>
        <v>0.18258875091552618</v>
      </c>
      <c r="F12" s="1">
        <f ca="1">(inputfromtsbtoolfile!R82)</f>
        <v>72.375</v>
      </c>
      <c r="G12" s="5">
        <f t="shared" si="3"/>
        <v>-1.5789213414072549</v>
      </c>
      <c r="H12" s="7">
        <f t="shared" si="4"/>
        <v>5.7177050109498806E-2</v>
      </c>
      <c r="I12" s="1">
        <f ca="1">(inputfromtsbtoolfile!R83)</f>
        <v>47.674999999999997</v>
      </c>
      <c r="J12" s="5">
        <f t="shared" si="5"/>
        <v>-0.99834398154113613</v>
      </c>
      <c r="K12" s="7">
        <f t="shared" si="6"/>
        <v>0.15905629370752472</v>
      </c>
      <c r="L12" s="1">
        <f ca="1">(inputfromtsbtoolfile!R84)</f>
        <v>25</v>
      </c>
      <c r="M12" s="5">
        <f t="shared" si="7"/>
        <v>-0.6006729307552181</v>
      </c>
      <c r="N12" s="7">
        <f t="shared" si="8"/>
        <v>0.27402892594602801</v>
      </c>
      <c r="O12" s="1">
        <f ca="1">(inputfromtsbtoolfile!R85)</f>
        <v>28.740000000000002</v>
      </c>
      <c r="P12" s="5">
        <f t="shared" si="9"/>
        <v>-1.4556630467326053</v>
      </c>
      <c r="Q12" s="7">
        <f t="shared" si="10"/>
        <v>7.2742895010323827E-2</v>
      </c>
      <c r="R12" s="7"/>
      <c r="S12" s="1">
        <f ca="1">(inputfromtsbtoolfile!R86)</f>
        <v>30.3</v>
      </c>
      <c r="T12" s="5">
        <f t="shared" si="11"/>
        <v>-1.7385578767393144</v>
      </c>
      <c r="U12" s="7">
        <f t="shared" si="12"/>
        <v>4.1056280677761015E-2</v>
      </c>
      <c r="V12" s="1">
        <f ca="1">(inputfromtsbtoolfile!R87)</f>
        <v>41.599999999999994</v>
      </c>
      <c r="W12" s="5">
        <f t="shared" si="13"/>
        <v>-1.7656608134889433</v>
      </c>
      <c r="X12" s="7">
        <f t="shared" si="14"/>
        <v>3.8726385387459317E-2</v>
      </c>
      <c r="Y12" s="1">
        <f ca="1">(inputfromtsbtoolfile!R88)</f>
        <v>40.700000000000003</v>
      </c>
      <c r="Z12" s="5">
        <f t="shared" si="15"/>
        <v>-0.78075630826355136</v>
      </c>
      <c r="AA12" s="7">
        <f t="shared" si="16"/>
        <v>0.21747291792181911</v>
      </c>
      <c r="AB12" s="1">
        <f ca="1">(inputfromtsbtoolfile!R89)</f>
        <v>33.089999999999996</v>
      </c>
      <c r="AC12" s="5">
        <f t="shared" si="17"/>
        <v>-2.2465154198084791</v>
      </c>
      <c r="AD12" s="7">
        <f t="shared" si="18"/>
        <v>1.2335506493687198E-2</v>
      </c>
      <c r="AF12" s="2">
        <f t="shared" si="19"/>
        <v>-1.8885103543125994</v>
      </c>
      <c r="AG12" s="7">
        <f t="shared" si="20"/>
        <v>1</v>
      </c>
    </row>
    <row r="13" spans="1:33">
      <c r="A13" t="s">
        <v>455</v>
      </c>
      <c r="B13" s="9">
        <f t="shared" si="0"/>
        <v>1</v>
      </c>
      <c r="C13" s="1">
        <f ca="1">(inputfromtsbtoolfile!R396)</f>
        <v>48.134999999999998</v>
      </c>
      <c r="D13" s="5">
        <f t="shared" si="1"/>
        <v>0.43471128704020112</v>
      </c>
      <c r="E13" s="7">
        <f t="shared" si="2"/>
        <v>0.66811399770852575</v>
      </c>
      <c r="F13" s="1">
        <f ca="1">(inputfromtsbtoolfile!R397)</f>
        <v>108.125</v>
      </c>
      <c r="G13" s="5">
        <f t="shared" si="3"/>
        <v>2.259573528656285</v>
      </c>
      <c r="H13" s="7">
        <f t="shared" si="4"/>
        <v>0.9880761339722326</v>
      </c>
      <c r="I13" s="1">
        <f ca="1">(inputfromtsbtoolfile!R398)</f>
        <v>66.149999999999991</v>
      </c>
      <c r="J13" s="5">
        <f t="shared" si="5"/>
        <v>1.1238805578105355</v>
      </c>
      <c r="K13" s="7">
        <f t="shared" si="6"/>
        <v>0.8694681498425334</v>
      </c>
      <c r="L13" s="1">
        <f ca="1">(inputfromtsbtoolfile!R399)</f>
        <v>28.299999999999997</v>
      </c>
      <c r="M13" s="5">
        <f t="shared" si="7"/>
        <v>-0.19354159899815138</v>
      </c>
      <c r="N13" s="7">
        <f t="shared" si="8"/>
        <v>0.42326741529209644</v>
      </c>
      <c r="O13" s="1">
        <f ca="1">(inputfromtsbtoolfile!R400)</f>
        <v>40.498000000000005</v>
      </c>
      <c r="P13" s="5">
        <f t="shared" si="9"/>
        <v>1.5692068408381379</v>
      </c>
      <c r="Q13" s="7">
        <f t="shared" si="10"/>
        <v>0.94170012462329111</v>
      </c>
      <c r="R13" s="7"/>
      <c r="S13" s="1">
        <f ca="1">(inputfromtsbtoolfile!R401)</f>
        <v>34.4</v>
      </c>
      <c r="T13" s="5">
        <f t="shared" si="11"/>
        <v>-0.69113492082394645</v>
      </c>
      <c r="U13" s="7">
        <f t="shared" si="12"/>
        <v>0.24474037840490048</v>
      </c>
      <c r="V13" s="1">
        <f ca="1">(inputfromtsbtoolfile!R402)</f>
        <v>53.749999999999993</v>
      </c>
      <c r="W13" s="5">
        <f t="shared" si="13"/>
        <v>-0.32181054307505486</v>
      </c>
      <c r="X13" s="7">
        <f t="shared" si="14"/>
        <v>0.37379811331664559</v>
      </c>
      <c r="Y13" s="1">
        <f ca="1">(inputfromtsbtoolfile!R403)</f>
        <v>46.400000000000006</v>
      </c>
      <c r="Z13" s="5">
        <f t="shared" si="15"/>
        <v>0.24356516151748631</v>
      </c>
      <c r="AA13" s="7">
        <f t="shared" si="16"/>
        <v>0.59621619357022038</v>
      </c>
      <c r="AB13" s="1">
        <f ca="1">(inputfromtsbtoolfile!R404)</f>
        <v>41.000000000000007</v>
      </c>
      <c r="AC13" s="5">
        <f t="shared" si="17"/>
        <v>-0.64729248632778003</v>
      </c>
      <c r="AD13" s="7">
        <f t="shared" si="18"/>
        <v>0.25872133173427581</v>
      </c>
      <c r="AF13" s="2">
        <f t="shared" si="19"/>
        <v>0.19864867463477814</v>
      </c>
      <c r="AG13" s="7">
        <f t="shared" si="20"/>
        <v>1</v>
      </c>
    </row>
    <row r="14" spans="1:33">
      <c r="A14" t="s">
        <v>447</v>
      </c>
      <c r="B14" s="9">
        <f t="shared" si="0"/>
        <v>1</v>
      </c>
      <c r="C14" s="1">
        <f ca="1">(inputfromtsbtoolfile!R116)</f>
        <v>45.155000000000008</v>
      </c>
      <c r="D14" s="5">
        <f t="shared" si="1"/>
        <v>-0.13341949517664234</v>
      </c>
      <c r="E14" s="7">
        <f t="shared" si="2"/>
        <v>0.44693081415904934</v>
      </c>
      <c r="F14" s="1">
        <f ca="1">(inputfromtsbtoolfile!R117)</f>
        <v>87.75</v>
      </c>
      <c r="G14" s="5">
        <f t="shared" si="3"/>
        <v>7.189987893475705E-2</v>
      </c>
      <c r="H14" s="7">
        <f t="shared" si="4"/>
        <v>0.52865920680098633</v>
      </c>
      <c r="I14" s="1">
        <f ca="1">(inputfromtsbtoolfile!R118)</f>
        <v>44</v>
      </c>
      <c r="J14" s="5">
        <f t="shared" si="5"/>
        <v>-1.4204914880156905</v>
      </c>
      <c r="K14" s="7">
        <f t="shared" si="6"/>
        <v>7.7732322463593628E-2</v>
      </c>
      <c r="L14" s="1">
        <f ca="1">(inputfromtsbtoolfile!R119)</f>
        <v>29.65</v>
      </c>
      <c r="M14" s="5">
        <f t="shared" si="7"/>
        <v>-2.6987872370260128E-2</v>
      </c>
      <c r="N14" s="7">
        <f t="shared" si="8"/>
        <v>0.48923470347805953</v>
      </c>
      <c r="O14" s="1">
        <f ca="1">(inputfromtsbtoolfile!R120)</f>
        <v>35.086000000000006</v>
      </c>
      <c r="P14" s="5">
        <f t="shared" si="9"/>
        <v>0.17691258743340446</v>
      </c>
      <c r="Q14" s="7">
        <f t="shared" si="10"/>
        <v>0.57021147438186037</v>
      </c>
      <c r="R14" s="7"/>
      <c r="S14" s="1">
        <f ca="1">(inputfromtsbtoolfile!R121)</f>
        <v>39.200000000000003</v>
      </c>
      <c r="T14" s="5">
        <f t="shared" si="11"/>
        <v>0.53511634463794955</v>
      </c>
      <c r="U14" s="7">
        <f t="shared" si="12"/>
        <v>0.70371529579261072</v>
      </c>
      <c r="V14" s="1">
        <f ca="1">(inputfromtsbtoolfile!R122)</f>
        <v>54.649999999999991</v>
      </c>
      <c r="W14" s="5">
        <f t="shared" si="13"/>
        <v>-0.21485867119254476</v>
      </c>
      <c r="X14" s="7">
        <f t="shared" si="14"/>
        <v>0.41493875396751234</v>
      </c>
      <c r="Y14" s="1">
        <f ca="1">(inputfromtsbtoolfile!R123)</f>
        <v>50.3</v>
      </c>
      <c r="Z14" s="5">
        <f t="shared" si="15"/>
        <v>0.94441669347293122</v>
      </c>
      <c r="AA14" s="7">
        <f t="shared" si="16"/>
        <v>0.82752162290781439</v>
      </c>
      <c r="AB14" s="1">
        <f ca="1">(inputfromtsbtoolfile!R124)</f>
        <v>45.8675</v>
      </c>
      <c r="AC14" s="5">
        <f t="shared" si="17"/>
        <v>0.33680582324456887</v>
      </c>
      <c r="AD14" s="7">
        <f t="shared" si="18"/>
        <v>0.63186835850406942</v>
      </c>
      <c r="AF14" s="2">
        <f t="shared" si="19"/>
        <v>0.25271260363938075</v>
      </c>
      <c r="AG14" s="7">
        <f t="shared" si="20"/>
        <v>1</v>
      </c>
    </row>
    <row r="15" spans="1:33">
      <c r="A15" t="s">
        <v>464</v>
      </c>
      <c r="B15" s="9">
        <f t="shared" si="0"/>
        <v>1</v>
      </c>
      <c r="C15" s="1">
        <f ca="1">(inputfromtsbtoolfile!R816)</f>
        <v>50.879999999999995</v>
      </c>
      <c r="D15" s="5">
        <f t="shared" si="1"/>
        <v>0.95803980958558332</v>
      </c>
      <c r="E15" s="7">
        <f t="shared" si="2"/>
        <v>0.83097865761869705</v>
      </c>
      <c r="F15" s="1">
        <f ca="1">(inputfromtsbtoolfile!R817)</f>
        <v>89.75</v>
      </c>
      <c r="G15" s="5">
        <f t="shared" si="3"/>
        <v>0.28664085068656348</v>
      </c>
      <c r="H15" s="7">
        <f t="shared" si="4"/>
        <v>0.61280633400016715</v>
      </c>
      <c r="I15" s="1">
        <f ca="1">(inputfromtsbtoolfile!R818)</f>
        <v>62.324999999999996</v>
      </c>
      <c r="J15" s="5">
        <f t="shared" si="5"/>
        <v>0.68450254086763218</v>
      </c>
      <c r="K15" s="7">
        <f t="shared" si="6"/>
        <v>0.7531710572674668</v>
      </c>
      <c r="L15" s="1">
        <f ca="1">(inputfromtsbtoolfile!R819)</f>
        <v>38.375</v>
      </c>
      <c r="M15" s="5">
        <f t="shared" si="7"/>
        <v>1.0494426941692583</v>
      </c>
      <c r="N15" s="7">
        <f t="shared" si="8"/>
        <v>0.85301279148154041</v>
      </c>
      <c r="O15" s="1">
        <f ca="1">(inputfromtsbtoolfile!R820)</f>
        <v>35.386000000000003</v>
      </c>
      <c r="P15" s="5">
        <f t="shared" si="9"/>
        <v>0.25409076112546214</v>
      </c>
      <c r="Q15" s="7">
        <f t="shared" si="10"/>
        <v>0.6002872796221943</v>
      </c>
      <c r="R15" s="7"/>
      <c r="S15" s="1">
        <f ca="1">(inputfromtsbtoolfile!R821)</f>
        <v>42.7</v>
      </c>
      <c r="T15" s="5">
        <f t="shared" si="11"/>
        <v>1.4292578923705812</v>
      </c>
      <c r="U15" s="7">
        <f t="shared" si="12"/>
        <v>0.92353493812381371</v>
      </c>
      <c r="V15" s="1">
        <f ca="1">(inputfromtsbtoolfile!R822)</f>
        <v>63.375</v>
      </c>
      <c r="W15" s="5">
        <f t="shared" si="13"/>
        <v>0.82198030900179186</v>
      </c>
      <c r="X15" s="7">
        <f t="shared" si="14"/>
        <v>0.79445594806003283</v>
      </c>
      <c r="Y15" s="1">
        <f ca="1">(inputfromtsbtoolfile!R823)</f>
        <v>47.300000000000004</v>
      </c>
      <c r="Z15" s="5">
        <f t="shared" si="15"/>
        <v>0.40530013043028135</v>
      </c>
      <c r="AA15" s="7">
        <f t="shared" si="16"/>
        <v>0.65737154468147097</v>
      </c>
      <c r="AB15" s="1">
        <f ca="1">(inputfromtsbtoolfile!R824)</f>
        <v>48.354999999999997</v>
      </c>
      <c r="AC15" s="5">
        <f t="shared" si="17"/>
        <v>0.83972201123865597</v>
      </c>
      <c r="AD15" s="7">
        <f t="shared" si="18"/>
        <v>0.79946786521209767</v>
      </c>
      <c r="AF15" s="2">
        <f t="shared" si="19"/>
        <v>0.63998849933675972</v>
      </c>
      <c r="AG15" s="7">
        <f t="shared" si="20"/>
        <v>1</v>
      </c>
    </row>
    <row r="16" spans="1:33">
      <c r="A16" t="s">
        <v>448</v>
      </c>
      <c r="B16" s="9">
        <f t="shared" si="0"/>
        <v>1</v>
      </c>
      <c r="C16" s="1">
        <f ca="1">(inputfromtsbtoolfile!R151)</f>
        <v>47.669999999999995</v>
      </c>
      <c r="D16" s="5">
        <f t="shared" si="1"/>
        <v>0.34606000726475311</v>
      </c>
      <c r="E16" s="7">
        <f t="shared" si="2"/>
        <v>0.63535119090969694</v>
      </c>
      <c r="F16" s="1">
        <f ca="1">(inputfromtsbtoolfile!R152)</f>
        <v>75.75</v>
      </c>
      <c r="G16" s="5">
        <f t="shared" si="3"/>
        <v>-1.2165459515760815</v>
      </c>
      <c r="H16" s="7">
        <f t="shared" si="4"/>
        <v>0.11188850874253908</v>
      </c>
      <c r="I16" s="1">
        <f ca="1">(inputfromtsbtoolfile!R153)</f>
        <v>51.949999999999996</v>
      </c>
      <c r="J16" s="5">
        <f t="shared" si="5"/>
        <v>-0.5072744331931851</v>
      </c>
      <c r="K16" s="7">
        <f t="shared" si="6"/>
        <v>0.30598113750442357</v>
      </c>
      <c r="L16" s="1">
        <f ca="1">(inputfromtsbtoolfile!R154)</f>
        <v>28.299999999999997</v>
      </c>
      <c r="M16" s="5">
        <f t="shared" si="7"/>
        <v>-0.19354159899815138</v>
      </c>
      <c r="N16" s="7">
        <f t="shared" si="8"/>
        <v>0.42326741529209644</v>
      </c>
      <c r="O16" s="1">
        <f ca="1">(inputfromtsbtoolfile!R155)</f>
        <v>29.846000000000004</v>
      </c>
      <c r="P16" s="5">
        <f t="shared" si="9"/>
        <v>-1.171132846387883</v>
      </c>
      <c r="Q16" s="7">
        <f t="shared" si="10"/>
        <v>0.12077269142988789</v>
      </c>
      <c r="R16" s="7"/>
      <c r="S16" s="1">
        <f ca="1">(inputfromtsbtoolfile!R156)</f>
        <v>35.35</v>
      </c>
      <c r="T16" s="5">
        <f t="shared" si="11"/>
        <v>-0.4484393578679457</v>
      </c>
      <c r="U16" s="7">
        <f t="shared" si="12"/>
        <v>0.32691807124571215</v>
      </c>
      <c r="V16" s="1">
        <f ca="1">(inputfromtsbtoolfile!R157)</f>
        <v>58.649999999999991</v>
      </c>
      <c r="W16" s="5">
        <f t="shared" si="13"/>
        <v>0.260482981618612</v>
      </c>
      <c r="X16" s="7">
        <f t="shared" si="14"/>
        <v>0.6027543794769834</v>
      </c>
      <c r="Y16" s="1">
        <f ca="1">(inputfromtsbtoolfile!R158)</f>
        <v>50</v>
      </c>
      <c r="Z16" s="5">
        <f t="shared" si="15"/>
        <v>0.89050503716866658</v>
      </c>
      <c r="AA16" s="7">
        <f t="shared" si="16"/>
        <v>0.81340261755553978</v>
      </c>
      <c r="AB16" s="1">
        <f ca="1">(inputfromtsbtoolfile!R159)</f>
        <v>43.250000000000007</v>
      </c>
      <c r="AC16" s="5">
        <f t="shared" si="17"/>
        <v>-0.1923934218105148</v>
      </c>
      <c r="AD16" s="7">
        <f t="shared" si="18"/>
        <v>0.42371702239353792</v>
      </c>
      <c r="AF16" s="2">
        <f t="shared" si="19"/>
        <v>-0.50615713465692302</v>
      </c>
      <c r="AG16" s="7">
        <f t="shared" si="20"/>
        <v>1</v>
      </c>
    </row>
    <row r="17" spans="1:33">
      <c r="A17" t="s">
        <v>466</v>
      </c>
      <c r="B17" s="9">
        <f t="shared" si="0"/>
        <v>1</v>
      </c>
      <c r="C17" s="1">
        <f ca="1">(inputfromtsbtoolfile!R956)</f>
        <v>48.209999999999994</v>
      </c>
      <c r="D17" s="5">
        <f t="shared" si="1"/>
        <v>0.44900988055236923</v>
      </c>
      <c r="E17" s="7">
        <f t="shared" si="2"/>
        <v>0.67328773547818987</v>
      </c>
      <c r="F17" s="1">
        <f ca="1">(inputfromtsbtoolfile!R957)</f>
        <v>90</v>
      </c>
      <c r="G17" s="5">
        <f t="shared" si="3"/>
        <v>0.31348347215553929</v>
      </c>
      <c r="H17" s="7">
        <f t="shared" si="4"/>
        <v>0.62304331217000197</v>
      </c>
      <c r="I17" s="1">
        <f ca="1">(inputfromtsbtoolfile!R958)</f>
        <v>60.149999999999991</v>
      </c>
      <c r="J17" s="5">
        <f t="shared" si="5"/>
        <v>0.43466013907656881</v>
      </c>
      <c r="K17" s="7">
        <f t="shared" si="6"/>
        <v>0.66809543214740075</v>
      </c>
      <c r="L17" s="1">
        <f ca="1">(inputfromtsbtoolfile!R959)</f>
        <v>19</v>
      </c>
      <c r="M17" s="5">
        <f t="shared" si="7"/>
        <v>-1.3409117157680674</v>
      </c>
      <c r="N17" s="7">
        <f t="shared" si="8"/>
        <v>8.9974558971434693E-2</v>
      </c>
      <c r="O17" s="1">
        <f ca="1">(inputfromtsbtoolfile!R960)</f>
        <v>33.512</v>
      </c>
      <c r="P17" s="5">
        <f t="shared" si="9"/>
        <v>-0.22801556387093</v>
      </c>
      <c r="Q17" s="7">
        <f t="shared" si="10"/>
        <v>0.40981707049278127</v>
      </c>
      <c r="R17" s="7"/>
      <c r="S17" s="1">
        <f ca="1">(inputfromtsbtoolfile!R961)</f>
        <v>33.799999999999997</v>
      </c>
      <c r="T17" s="5">
        <f t="shared" si="11"/>
        <v>-0.84441632900668373</v>
      </c>
      <c r="U17" s="7">
        <f t="shared" si="12"/>
        <v>0.19921840041538075</v>
      </c>
      <c r="V17" s="1">
        <f ca="1">(inputfromtsbtoolfile!R962)</f>
        <v>53.3</v>
      </c>
      <c r="W17" s="5">
        <f t="shared" si="13"/>
        <v>-0.37528647901630946</v>
      </c>
      <c r="X17" s="7">
        <f t="shared" si="14"/>
        <v>0.35372371036919537</v>
      </c>
      <c r="Y17" s="1">
        <f ca="1">(inputfromtsbtoolfile!R963)</f>
        <v>41.300000000000004</v>
      </c>
      <c r="Z17" s="5">
        <f t="shared" si="15"/>
        <v>-0.67293299565502085</v>
      </c>
      <c r="AA17" s="7">
        <f t="shared" si="16"/>
        <v>0.25049495973479274</v>
      </c>
      <c r="AB17" s="1">
        <f ca="1">(inputfromtsbtoolfile!R964)</f>
        <v>39.89</v>
      </c>
      <c r="AC17" s="5">
        <f t="shared" si="17"/>
        <v>-0.8717093581562988</v>
      </c>
      <c r="AD17" s="7">
        <f t="shared" si="18"/>
        <v>0.19168347686377007</v>
      </c>
      <c r="AF17" s="2">
        <f t="shared" si="19"/>
        <v>-0.56683394613154103</v>
      </c>
      <c r="AG17" s="7">
        <f t="shared" si="20"/>
        <v>1</v>
      </c>
    </row>
    <row r="18" spans="1:33">
      <c r="A18" t="s">
        <v>458</v>
      </c>
      <c r="B18" s="9">
        <f t="shared" si="0"/>
        <v>1</v>
      </c>
      <c r="C18" s="1">
        <f ca="1">(inputfromtsbtoolfile!R571)</f>
        <v>41.45</v>
      </c>
      <c r="D18" s="5">
        <f t="shared" si="1"/>
        <v>-0.83977001467778833</v>
      </c>
      <c r="E18" s="7">
        <f t="shared" si="2"/>
        <v>0.20051867444983218</v>
      </c>
      <c r="F18" s="1">
        <f ca="1">(inputfromtsbtoolfile!R572)</f>
        <v>109.125</v>
      </c>
      <c r="G18" s="5">
        <f t="shared" si="3"/>
        <v>2.3669440145321885</v>
      </c>
      <c r="H18" s="7">
        <f t="shared" si="4"/>
        <v>0.99103217713808611</v>
      </c>
      <c r="I18" s="1">
        <f ca="1">(inputfromtsbtoolfile!R573)</f>
        <v>70.875</v>
      </c>
      <c r="J18" s="5">
        <f t="shared" si="5"/>
        <v>1.6666416375635351</v>
      </c>
      <c r="K18" s="7">
        <f t="shared" si="6"/>
        <v>0.95220715785168708</v>
      </c>
      <c r="L18" s="1">
        <f ca="1">(inputfromtsbtoolfile!R574)</f>
        <v>54.899999999999991</v>
      </c>
      <c r="M18" s="5">
        <f t="shared" si="7"/>
        <v>3.0881836812254795</v>
      </c>
      <c r="N18" s="7">
        <f t="shared" si="8"/>
        <v>0.99899308021960831</v>
      </c>
      <c r="O18" s="1">
        <f ca="1">(inputfromtsbtoolfile!R575)</f>
        <v>43.666000000000004</v>
      </c>
      <c r="P18" s="5">
        <f t="shared" si="9"/>
        <v>2.3842083550262747</v>
      </c>
      <c r="Q18" s="7">
        <f t="shared" si="10"/>
        <v>0.99144204566270633</v>
      </c>
      <c r="R18" s="7"/>
      <c r="S18" s="1">
        <f ca="1">(inputfromtsbtoolfile!R576)</f>
        <v>40.799999999999997</v>
      </c>
      <c r="T18" s="5">
        <f t="shared" si="11"/>
        <v>0.94386676645857981</v>
      </c>
      <c r="U18" s="7">
        <f t="shared" si="12"/>
        <v>0.82738113165482441</v>
      </c>
      <c r="V18" s="1">
        <f ca="1">(inputfromtsbtoolfile!R577)</f>
        <v>59.624999999999993</v>
      </c>
      <c r="W18" s="5">
        <f t="shared" si="13"/>
        <v>0.37634750949133161</v>
      </c>
      <c r="X18" s="7">
        <f t="shared" si="14"/>
        <v>0.64667071820940325</v>
      </c>
      <c r="Y18" s="1">
        <f ca="1">(inputfromtsbtoolfile!R578)</f>
        <v>44.45</v>
      </c>
      <c r="Z18" s="5">
        <f t="shared" si="15"/>
        <v>-0.10686060446023744</v>
      </c>
      <c r="AA18" s="7">
        <f t="shared" si="16"/>
        <v>0.45744978363012301</v>
      </c>
      <c r="AB18" s="1">
        <f ca="1">(inputfromtsbtoolfile!R579)</f>
        <v>45.422500000000007</v>
      </c>
      <c r="AC18" s="5">
        <f t="shared" si="17"/>
        <v>0.24683689715115559</v>
      </c>
      <c r="AD18" s="7">
        <f t="shared" si="18"/>
        <v>0.59748277298690589</v>
      </c>
      <c r="AF18" s="2">
        <f t="shared" si="19"/>
        <v>0.93728524041125982</v>
      </c>
      <c r="AG18" s="7">
        <f t="shared" si="20"/>
        <v>1</v>
      </c>
    </row>
    <row r="19" spans="1:33">
      <c r="A19" t="s">
        <v>446</v>
      </c>
      <c r="B19" s="9">
        <f t="shared" si="0"/>
        <v>1</v>
      </c>
      <c r="C19" s="1">
        <f ca="1">(inputfromtsbtoolfile!R186)</f>
        <v>38.380000000000003</v>
      </c>
      <c r="D19" s="5">
        <f t="shared" si="1"/>
        <v>-1.4250591091092366</v>
      </c>
      <c r="E19" s="7">
        <f t="shared" si="2"/>
        <v>7.7070057725815655E-2</v>
      </c>
      <c r="F19" s="1">
        <f ca="1">(inputfromtsbtoolfile!R187)</f>
        <v>89.75</v>
      </c>
      <c r="G19" s="5">
        <f t="shared" si="3"/>
        <v>0.28664085068656348</v>
      </c>
      <c r="H19" s="7">
        <f t="shared" si="4"/>
        <v>0.61280633400016715</v>
      </c>
      <c r="I19" s="1">
        <f ca="1">(inputfromtsbtoolfile!R188)</f>
        <v>63.824999999999996</v>
      </c>
      <c r="J19" s="5">
        <f t="shared" si="5"/>
        <v>0.85680764555112388</v>
      </c>
      <c r="K19" s="7">
        <f t="shared" si="6"/>
        <v>0.80422440019214936</v>
      </c>
      <c r="L19" s="1">
        <f ca="1">(inputfromtsbtoolfile!R189)</f>
        <v>43.475000000000001</v>
      </c>
      <c r="M19" s="5">
        <f t="shared" si="7"/>
        <v>1.6786456614301803</v>
      </c>
      <c r="N19" s="7">
        <f t="shared" si="8"/>
        <v>0.95338943904515694</v>
      </c>
      <c r="O19" s="1">
        <f ca="1">(inputfromtsbtoolfile!R190)</f>
        <v>36.306000000000004</v>
      </c>
      <c r="P19" s="5">
        <f t="shared" si="9"/>
        <v>0.49077049378110837</v>
      </c>
      <c r="Q19" s="7">
        <f t="shared" si="10"/>
        <v>0.68820560933236796</v>
      </c>
      <c r="R19" s="7"/>
      <c r="S19" s="1">
        <f ca="1">(inputfromtsbtoolfile!R191)</f>
        <v>33.799999999999997</v>
      </c>
      <c r="T19" s="5">
        <f t="shared" si="11"/>
        <v>-0.84441632900668373</v>
      </c>
      <c r="U19" s="7">
        <f t="shared" si="12"/>
        <v>0.19921840041538075</v>
      </c>
      <c r="V19" s="1">
        <f ca="1">(inputfromtsbtoolfile!R192)</f>
        <v>59.174999999999997</v>
      </c>
      <c r="W19" s="5">
        <f t="shared" si="13"/>
        <v>0.32287157355007701</v>
      </c>
      <c r="X19" s="7">
        <f t="shared" si="14"/>
        <v>0.62660374734147828</v>
      </c>
      <c r="Y19" s="1">
        <f ca="1">(inputfromtsbtoolfile!R193)</f>
        <v>42.95</v>
      </c>
      <c r="Z19" s="5">
        <f t="shared" si="15"/>
        <v>-0.37641888598156298</v>
      </c>
      <c r="AA19" s="7">
        <f t="shared" si="16"/>
        <v>0.35330275386809695</v>
      </c>
      <c r="AB19" s="1">
        <f ca="1">(inputfromtsbtoolfile!R194)</f>
        <v>41.765000000000001</v>
      </c>
      <c r="AC19" s="5">
        <f t="shared" si="17"/>
        <v>-0.49262680439191114</v>
      </c>
      <c r="AD19" s="7">
        <f t="shared" si="18"/>
        <v>0.31113815246849641</v>
      </c>
      <c r="AF19" s="2">
        <f t="shared" si="19"/>
        <v>-0.20039436413774697</v>
      </c>
      <c r="AG19" s="7">
        <f t="shared" si="20"/>
        <v>1</v>
      </c>
    </row>
    <row r="20" spans="1:33">
      <c r="A20" t="s">
        <v>459</v>
      </c>
      <c r="B20" s="9">
        <f t="shared" si="0"/>
        <v>1</v>
      </c>
      <c r="C20" s="1">
        <f ca="1">(inputfromtsbtoolfile!R606)</f>
        <v>53.47</v>
      </c>
      <c r="D20" s="5">
        <f t="shared" si="1"/>
        <v>1.4518179055391509</v>
      </c>
      <c r="E20" s="7">
        <f t="shared" si="2"/>
        <v>0.9267238780725412</v>
      </c>
      <c r="F20" s="1">
        <f ca="1">(inputfromtsbtoolfile!R607)</f>
        <v>91.5</v>
      </c>
      <c r="G20" s="5">
        <f t="shared" si="3"/>
        <v>0.47453920096939411</v>
      </c>
      <c r="H20" s="7">
        <f t="shared" si="4"/>
        <v>0.6824422747373462</v>
      </c>
      <c r="I20" s="1">
        <f ca="1">(inputfromtsbtoolfile!R608)</f>
        <v>64.8</v>
      </c>
      <c r="J20" s="5">
        <f t="shared" si="5"/>
        <v>0.96880596359539362</v>
      </c>
      <c r="K20" s="7">
        <f t="shared" si="6"/>
        <v>0.8336789947157458</v>
      </c>
      <c r="L20" s="1">
        <f ca="1">(inputfromtsbtoolfile!R609)</f>
        <v>29.2</v>
      </c>
      <c r="M20" s="5">
        <f t="shared" si="7"/>
        <v>-8.2505781246223736E-2</v>
      </c>
      <c r="N20" s="7">
        <f t="shared" si="8"/>
        <v>0.46712226062053652</v>
      </c>
      <c r="O20" s="1">
        <f ca="1">(inputfromtsbtoolfile!R610)</f>
        <v>35.956000000000003</v>
      </c>
      <c r="P20" s="5">
        <f t="shared" si="9"/>
        <v>0.4007292911403732</v>
      </c>
      <c r="Q20" s="7">
        <f t="shared" si="10"/>
        <v>0.65569027856687634</v>
      </c>
      <c r="R20" s="7"/>
      <c r="S20" s="1">
        <f ca="1">(inputfromtsbtoolfile!R611)</f>
        <v>34.799999999999997</v>
      </c>
      <c r="T20" s="5">
        <f t="shared" si="11"/>
        <v>-0.58894731536878886</v>
      </c>
      <c r="U20" s="7">
        <f t="shared" si="12"/>
        <v>0.27794830807634974</v>
      </c>
      <c r="V20" s="1">
        <f ca="1">(inputfromtsbtoolfile!R612)</f>
        <v>52.774999999999991</v>
      </c>
      <c r="W20" s="5">
        <f t="shared" si="13"/>
        <v>-0.43767507094777447</v>
      </c>
      <c r="X20" s="7">
        <f t="shared" si="14"/>
        <v>0.33081092159545111</v>
      </c>
      <c r="Y20" s="1">
        <f ca="1">(inputfromtsbtoolfile!R613)</f>
        <v>40.5</v>
      </c>
      <c r="Z20" s="5">
        <f t="shared" si="15"/>
        <v>-0.81669741246639527</v>
      </c>
      <c r="AA20" s="7">
        <f t="shared" si="16"/>
        <v>0.20705068520208791</v>
      </c>
      <c r="AB20" s="1">
        <f ca="1">(inputfromtsbtoolfile!R614)</f>
        <v>43.13</v>
      </c>
      <c r="AC20" s="5">
        <f t="shared" si="17"/>
        <v>-0.21665470525143654</v>
      </c>
      <c r="AD20" s="7">
        <f t="shared" si="18"/>
        <v>0.41423872474765855</v>
      </c>
      <c r="AF20" s="2">
        <f t="shared" si="19"/>
        <v>9.9390976462766151E-2</v>
      </c>
      <c r="AG20" s="7">
        <f t="shared" si="20"/>
        <v>1</v>
      </c>
    </row>
    <row r="21" spans="1:33">
      <c r="A21" t="s">
        <v>1631</v>
      </c>
      <c r="B21" s="9">
        <f t="shared" si="0"/>
        <v>1</v>
      </c>
      <c r="C21" s="1">
        <f ca="1">(inputfromtsbtoolfile!R641)</f>
        <v>44.67</v>
      </c>
      <c r="D21" s="5">
        <f t="shared" si="1"/>
        <v>-0.22588373322200264</v>
      </c>
      <c r="E21" s="7">
        <f t="shared" si="2"/>
        <v>0.41064592494122909</v>
      </c>
      <c r="F21" s="1">
        <f ca="1">(inputfromtsbtoolfile!R642)</f>
        <v>80.25</v>
      </c>
      <c r="G21" s="5">
        <f t="shared" si="3"/>
        <v>-0.73337876513451705</v>
      </c>
      <c r="H21" s="7">
        <f t="shared" si="4"/>
        <v>0.2316637234850194</v>
      </c>
      <c r="I21" s="1">
        <f ca="1">(inputfromtsbtoolfile!R643)</f>
        <v>56.849999999999994</v>
      </c>
      <c r="J21" s="5">
        <f t="shared" si="5"/>
        <v>5.5588908772887496E-2</v>
      </c>
      <c r="K21" s="7">
        <f t="shared" si="6"/>
        <v>0.52216534981992424</v>
      </c>
      <c r="L21" s="1">
        <f ca="1">(inputfromtsbtoolfile!R644)</f>
        <v>29.2</v>
      </c>
      <c r="M21" s="5">
        <f t="shared" si="7"/>
        <v>-8.2505781246223736E-2</v>
      </c>
      <c r="N21" s="7">
        <f t="shared" si="8"/>
        <v>0.46712226062053652</v>
      </c>
      <c r="O21" s="1">
        <f ca="1">(inputfromtsbtoolfile!R645)</f>
        <v>31.956000000000007</v>
      </c>
      <c r="P21" s="5">
        <f t="shared" si="9"/>
        <v>-0.62831302475373807</v>
      </c>
      <c r="Q21" s="7">
        <f t="shared" si="10"/>
        <v>0.26489945045173524</v>
      </c>
      <c r="R21" s="7"/>
      <c r="S21" s="1">
        <f ca="1">(inputfromtsbtoolfile!R646)</f>
        <v>37.85</v>
      </c>
      <c r="T21" s="5">
        <f t="shared" si="11"/>
        <v>0.19023317622679126</v>
      </c>
      <c r="U21" s="7">
        <f t="shared" si="12"/>
        <v>0.57543679254821245</v>
      </c>
      <c r="V21" s="1">
        <f ca="1">(inputfromtsbtoolfile!R647)</f>
        <v>54.649999999999991</v>
      </c>
      <c r="W21" s="5">
        <f t="shared" si="13"/>
        <v>-0.21485867119254476</v>
      </c>
      <c r="X21" s="7">
        <f t="shared" si="14"/>
        <v>0.41493875396751234</v>
      </c>
      <c r="Y21" s="1">
        <f ca="1">(inputfromtsbtoolfile!R648)</f>
        <v>37.85</v>
      </c>
      <c r="Z21" s="5">
        <f t="shared" si="15"/>
        <v>-1.2929170431540702</v>
      </c>
      <c r="AA21" s="7">
        <f t="shared" si="16"/>
        <v>9.8019876123559557E-2</v>
      </c>
      <c r="AB21" s="1">
        <f ca="1">(inputfromtsbtoolfile!R649)</f>
        <v>46.7</v>
      </c>
      <c r="AC21" s="5">
        <f t="shared" si="17"/>
        <v>0.5051184771159577</v>
      </c>
      <c r="AD21" s="7">
        <f t="shared" si="18"/>
        <v>0.69326218778185822</v>
      </c>
      <c r="AF21" s="2">
        <f t="shared" si="19"/>
        <v>6.2083699377361551E-2</v>
      </c>
      <c r="AG21" s="7">
        <f t="shared" si="20"/>
        <v>1</v>
      </c>
    </row>
    <row r="22" spans="1:33">
      <c r="A22" t="s">
        <v>451</v>
      </c>
      <c r="B22" s="9">
        <f t="shared" si="0"/>
        <v>1</v>
      </c>
      <c r="C22" s="1">
        <f ca="1">(inputfromtsbtoolfile!R326)</f>
        <v>46.13</v>
      </c>
      <c r="D22" s="5">
        <f t="shared" si="1"/>
        <v>5.2462220481552642E-2</v>
      </c>
      <c r="E22" s="7">
        <f t="shared" si="2"/>
        <v>0.52091980122624459</v>
      </c>
      <c r="F22" s="1">
        <f ca="1">(inputfromtsbtoolfile!R327)</f>
        <v>99</v>
      </c>
      <c r="G22" s="5">
        <f t="shared" si="3"/>
        <v>1.2798178450386684</v>
      </c>
      <c r="H22" s="7">
        <f t="shared" si="4"/>
        <v>0.89969539682937505</v>
      </c>
      <c r="I22" s="1">
        <f ca="1">(inputfromtsbtoolfile!R328)</f>
        <v>59.174999999999997</v>
      </c>
      <c r="J22" s="5">
        <f t="shared" si="5"/>
        <v>0.3226618210322999</v>
      </c>
      <c r="K22" s="7">
        <f t="shared" si="6"/>
        <v>0.62652431539438314</v>
      </c>
      <c r="L22" s="1">
        <f ca="1">(inputfromtsbtoolfile!R329)</f>
        <v>29.2</v>
      </c>
      <c r="M22" s="5">
        <f t="shared" si="7"/>
        <v>-8.2505781246223736E-2</v>
      </c>
      <c r="N22" s="7">
        <f t="shared" si="8"/>
        <v>0.46712226062053652</v>
      </c>
      <c r="O22" s="1">
        <f ca="1">(inputfromtsbtoolfile!R330)</f>
        <v>37.904000000000003</v>
      </c>
      <c r="P22" s="5">
        <f t="shared" si="9"/>
        <v>0.90187289898080591</v>
      </c>
      <c r="Q22" s="7">
        <f t="shared" si="10"/>
        <v>0.8164378053791842</v>
      </c>
      <c r="R22" s="7"/>
      <c r="S22" s="1">
        <f ca="1">(inputfromtsbtoolfile!R331)</f>
        <v>45.15</v>
      </c>
      <c r="T22" s="5">
        <f t="shared" si="11"/>
        <v>2.0551569757834223</v>
      </c>
      <c r="U22" s="7">
        <f t="shared" si="12"/>
        <v>0.98006807738637458</v>
      </c>
      <c r="V22" s="1">
        <f ca="1">(inputfromtsbtoolfile!R332)</f>
        <v>60.974999999999994</v>
      </c>
      <c r="W22" s="5">
        <f t="shared" si="13"/>
        <v>0.5367753173150972</v>
      </c>
      <c r="X22" s="7">
        <f t="shared" si="14"/>
        <v>0.70428858839643405</v>
      </c>
      <c r="Y22" s="1">
        <f ca="1">(inputfromtsbtoolfile!R333)</f>
        <v>53.45</v>
      </c>
      <c r="Z22" s="5">
        <f t="shared" si="15"/>
        <v>1.5104890846677159</v>
      </c>
      <c r="AA22" s="7">
        <f t="shared" si="16"/>
        <v>0.93454066373791722</v>
      </c>
      <c r="AB22" s="1">
        <f ca="1">(inputfromtsbtoolfile!R334)</f>
        <v>50.632500000000007</v>
      </c>
      <c r="AC22" s="5">
        <f t="shared" si="17"/>
        <v>1.3001809532111344</v>
      </c>
      <c r="AD22" s="7">
        <f t="shared" si="18"/>
        <v>0.90323052146417726</v>
      </c>
      <c r="AF22" s="2">
        <f t="shared" si="19"/>
        <v>1.0862064203810431</v>
      </c>
      <c r="AG22" s="7">
        <f t="shared" si="20"/>
        <v>1</v>
      </c>
    </row>
    <row r="23" spans="1:33">
      <c r="A23" t="s">
        <v>1633</v>
      </c>
      <c r="B23" s="9">
        <f t="shared" si="0"/>
        <v>1</v>
      </c>
      <c r="C23" s="1">
        <f ca="1">(inputfromtsbtoolfile!R431)</f>
        <v>55.355000000000004</v>
      </c>
      <c r="D23" s="5">
        <f t="shared" si="1"/>
        <v>1.811189222478331</v>
      </c>
      <c r="E23" s="7">
        <f t="shared" si="2"/>
        <v>0.96494421702904076</v>
      </c>
      <c r="F23" s="1">
        <f ca="1">(inputfromtsbtoolfile!R432)</f>
        <v>80</v>
      </c>
      <c r="G23" s="5">
        <f t="shared" si="3"/>
        <v>-0.76022138660349292</v>
      </c>
      <c r="H23" s="7">
        <f t="shared" si="4"/>
        <v>0.22356113165740554</v>
      </c>
      <c r="I23" s="1">
        <f ca="1">(inputfromtsbtoolfile!R433)</f>
        <v>57.374999999999993</v>
      </c>
      <c r="J23" s="5">
        <f t="shared" si="5"/>
        <v>0.11589569541210941</v>
      </c>
      <c r="K23" s="7">
        <f t="shared" si="6"/>
        <v>0.54613239636436006</v>
      </c>
      <c r="L23" s="1">
        <f ca="1">(inputfromtsbtoolfile!R434)</f>
        <v>40.699999999999996</v>
      </c>
      <c r="M23" s="5">
        <f t="shared" si="7"/>
        <v>1.3362852233617368</v>
      </c>
      <c r="N23" s="7">
        <f t="shared" si="8"/>
        <v>0.9092719677743859</v>
      </c>
      <c r="O23" s="1">
        <f ca="1">(inputfromtsbtoolfile!R435)</f>
        <v>32.353999999999999</v>
      </c>
      <c r="P23" s="5">
        <f t="shared" si="9"/>
        <v>-0.52592331432227579</v>
      </c>
      <c r="Q23" s="7">
        <f t="shared" si="10"/>
        <v>0.29947074467907653</v>
      </c>
      <c r="R23" s="7"/>
      <c r="S23" s="1">
        <f ca="1">(inputfromtsbtoolfile!R436)</f>
        <v>41.75</v>
      </c>
      <c r="T23" s="5">
        <f t="shared" si="11"/>
        <v>1.1865623294145806</v>
      </c>
      <c r="U23" s="7">
        <f t="shared" si="12"/>
        <v>0.88229984886107804</v>
      </c>
      <c r="V23" s="1">
        <f ca="1">(inputfromtsbtoolfile!R437)</f>
        <v>48.2</v>
      </c>
      <c r="W23" s="5">
        <f t="shared" si="13"/>
        <v>-0.98134708635053369</v>
      </c>
      <c r="X23" s="7">
        <f t="shared" si="14"/>
        <v>0.16321080509236263</v>
      </c>
      <c r="Y23" s="1">
        <f ca="1">(inputfromtsbtoolfile!R438)</f>
        <v>55.550000000000004</v>
      </c>
      <c r="Z23" s="5">
        <f t="shared" si="15"/>
        <v>1.8878706787975719</v>
      </c>
      <c r="AA23" s="7">
        <f t="shared" si="16"/>
        <v>0.9704783431332078</v>
      </c>
      <c r="AB23" s="1">
        <f ca="1">(inputfromtsbtoolfile!R439)</f>
        <v>43.504999999999995</v>
      </c>
      <c r="AC23" s="5">
        <f t="shared" si="17"/>
        <v>-0.14083819449856044</v>
      </c>
      <c r="AD23" s="7">
        <f t="shared" si="18"/>
        <v>0.44399888446489522</v>
      </c>
      <c r="AF23" s="2">
        <f t="shared" si="19"/>
        <v>-0.16192544755534871</v>
      </c>
      <c r="AG23" s="7">
        <f t="shared" si="20"/>
        <v>1</v>
      </c>
    </row>
    <row r="24" spans="1:33">
      <c r="A24" t="s">
        <v>1632</v>
      </c>
      <c r="B24" s="9">
        <f t="shared" si="0"/>
        <v>1</v>
      </c>
      <c r="C24" s="1">
        <f ca="1">(inputfromtsbtoolfile!R921)</f>
        <v>38.150000000000006</v>
      </c>
      <c r="D24" s="5">
        <f t="shared" si="1"/>
        <v>-1.4689081292132207</v>
      </c>
      <c r="E24" s="7">
        <f t="shared" si="2"/>
        <v>7.0928854711785561E-2</v>
      </c>
      <c r="F24" s="1">
        <f ca="1">(inputfromtsbtoolfile!R922)</f>
        <v>85.25</v>
      </c>
      <c r="G24" s="5">
        <f t="shared" si="3"/>
        <v>-0.196526335755001</v>
      </c>
      <c r="H24" s="7">
        <f t="shared" si="4"/>
        <v>0.42209911080691354</v>
      </c>
      <c r="I24" s="1">
        <f ca="1">(inputfromtsbtoolfile!R923)</f>
        <v>61.5</v>
      </c>
      <c r="J24" s="5">
        <f t="shared" si="5"/>
        <v>0.58973473329171233</v>
      </c>
      <c r="K24" s="7">
        <f t="shared" si="6"/>
        <v>0.7223157473868248</v>
      </c>
      <c r="L24" s="1">
        <f ca="1">(inputfromtsbtoolfile!R924)</f>
        <v>19</v>
      </c>
      <c r="M24" s="5">
        <f t="shared" si="7"/>
        <v>-1.3409117157680674</v>
      </c>
      <c r="N24" s="7">
        <f t="shared" si="8"/>
        <v>8.9974558971434693E-2</v>
      </c>
      <c r="O24" s="1">
        <f ca="1">(inputfromtsbtoolfile!R925)</f>
        <v>33.088000000000001</v>
      </c>
      <c r="P24" s="5">
        <f t="shared" si="9"/>
        <v>-0.33709404935570575</v>
      </c>
      <c r="Q24" s="7">
        <f t="shared" si="10"/>
        <v>0.36802300155564516</v>
      </c>
      <c r="R24" s="7"/>
      <c r="S24" s="1">
        <f ca="1">(inputfromtsbtoolfile!R926)</f>
        <v>33.450000000000003</v>
      </c>
      <c r="T24" s="5">
        <f t="shared" si="11"/>
        <v>-0.93383048377994538</v>
      </c>
      <c r="U24" s="7">
        <f t="shared" si="12"/>
        <v>0.17519567111336887</v>
      </c>
      <c r="V24" s="1">
        <f ca="1">(inputfromtsbtoolfile!R927)</f>
        <v>53.749999999999993</v>
      </c>
      <c r="W24" s="5">
        <f t="shared" si="13"/>
        <v>-0.32181054307505486</v>
      </c>
      <c r="X24" s="7">
        <f t="shared" si="14"/>
        <v>0.37379811331664559</v>
      </c>
      <c r="Y24" s="1">
        <f ca="1">(inputfromtsbtoolfile!R928)</f>
        <v>36.85</v>
      </c>
      <c r="Z24" s="5">
        <f t="shared" si="15"/>
        <v>-1.4726225641682871</v>
      </c>
      <c r="AA24" s="7">
        <f t="shared" si="16"/>
        <v>7.0426418530073143E-2</v>
      </c>
      <c r="AB24" s="1">
        <f ca="1">(inputfromtsbtoolfile!R929)</f>
        <v>40.769999999999996</v>
      </c>
      <c r="AC24" s="5">
        <f t="shared" si="17"/>
        <v>-0.69379327958954717</v>
      </c>
      <c r="AD24" s="7">
        <f t="shared" si="18"/>
        <v>0.2439059288811678</v>
      </c>
      <c r="AF24" s="2">
        <f t="shared" si="19"/>
        <v>-0.61349442477899574</v>
      </c>
      <c r="AG24" s="7">
        <f t="shared" si="20"/>
        <v>1</v>
      </c>
    </row>
    <row r="25" spans="1:33">
      <c r="A25" t="s">
        <v>456</v>
      </c>
      <c r="B25" s="9">
        <f t="shared" si="0"/>
        <v>1</v>
      </c>
      <c r="C25" s="1">
        <f ca="1">(inputfromtsbtoolfile!R466)</f>
        <v>45.88</v>
      </c>
      <c r="D25" s="5">
        <f t="shared" si="1"/>
        <v>4.8002421076562161E-3</v>
      </c>
      <c r="E25" s="7">
        <f t="shared" si="2"/>
        <v>0.50191501217851597</v>
      </c>
      <c r="F25" s="1">
        <f ca="1">(inputfromtsbtoolfile!R467)</f>
        <v>87.75</v>
      </c>
      <c r="G25" s="5">
        <f t="shared" si="3"/>
        <v>7.189987893475705E-2</v>
      </c>
      <c r="H25" s="7">
        <f t="shared" si="4"/>
        <v>0.52865920680098633</v>
      </c>
      <c r="I25" s="1">
        <f ca="1">(inputfromtsbtoolfile!R468)</f>
        <v>64.349999999999994</v>
      </c>
      <c r="J25" s="5">
        <f t="shared" si="5"/>
        <v>0.91711443219034583</v>
      </c>
      <c r="K25" s="7">
        <f t="shared" si="6"/>
        <v>0.82045866043147919</v>
      </c>
      <c r="L25" s="1">
        <f ca="1">(inputfromtsbtoolfile!R469)</f>
        <v>28.299999999999997</v>
      </c>
      <c r="M25" s="5">
        <f t="shared" si="7"/>
        <v>-0.19354159899815138</v>
      </c>
      <c r="N25" s="7">
        <f t="shared" si="8"/>
        <v>0.42326741529209644</v>
      </c>
      <c r="O25" s="1">
        <f ca="1">(inputfromtsbtoolfile!R470)</f>
        <v>34.456000000000003</v>
      </c>
      <c r="P25" s="5">
        <f t="shared" si="9"/>
        <v>1.4838422680081145E-2</v>
      </c>
      <c r="Q25" s="7">
        <f t="shared" si="10"/>
        <v>0.50591945695761209</v>
      </c>
      <c r="R25" s="7"/>
      <c r="S25" s="1">
        <f ca="1">(inputfromtsbtoolfile!R471)</f>
        <v>40.15</v>
      </c>
      <c r="T25" s="5">
        <f t="shared" si="11"/>
        <v>0.77781190759394858</v>
      </c>
      <c r="U25" s="7">
        <f t="shared" si="12"/>
        <v>0.78166004648248832</v>
      </c>
      <c r="V25" s="1">
        <f ca="1">(inputfromtsbtoolfile!R472)</f>
        <v>63.824999999999996</v>
      </c>
      <c r="W25" s="5">
        <f t="shared" si="13"/>
        <v>0.87545624494304652</v>
      </c>
      <c r="X25" s="7">
        <f t="shared" si="14"/>
        <v>0.80933714608773888</v>
      </c>
      <c r="Y25" s="1">
        <f ca="1">(inputfromtsbtoolfile!R473)</f>
        <v>47</v>
      </c>
      <c r="Z25" s="5">
        <f t="shared" si="15"/>
        <v>0.35138847412601548</v>
      </c>
      <c r="AA25" s="7">
        <f t="shared" si="16"/>
        <v>0.63735153594458405</v>
      </c>
      <c r="AB25" s="1">
        <f ca="1">(inputfromtsbtoolfile!R474)</f>
        <v>46.987499999999997</v>
      </c>
      <c r="AC25" s="5">
        <f t="shared" si="17"/>
        <v>0.56324446869316258</v>
      </c>
      <c r="AD25" s="7">
        <f t="shared" si="18"/>
        <v>0.71336578699244124</v>
      </c>
      <c r="AF25" s="2">
        <f t="shared" si="19"/>
        <v>0.33683973324233935</v>
      </c>
      <c r="AG25" s="7">
        <f t="shared" si="20"/>
        <v>1</v>
      </c>
    </row>
    <row r="26" spans="1:33">
      <c r="A26" t="s">
        <v>469</v>
      </c>
      <c r="B26" s="9">
        <f t="shared" si="0"/>
        <v>1</v>
      </c>
      <c r="C26" s="1">
        <f ca="1">(inputfromtsbtoolfile!R501)</f>
        <v>47.44</v>
      </c>
      <c r="D26" s="5">
        <f t="shared" si="1"/>
        <v>0.302210987160769</v>
      </c>
      <c r="E26" s="7">
        <f t="shared" si="2"/>
        <v>0.6187543854672426</v>
      </c>
      <c r="F26" s="1">
        <f ca="1">(inputfromtsbtoolfile!R502)</f>
        <v>77.5</v>
      </c>
      <c r="G26" s="5">
        <f t="shared" si="3"/>
        <v>-1.0286476012932508</v>
      </c>
      <c r="H26" s="7">
        <f t="shared" si="4"/>
        <v>0.15182265046788657</v>
      </c>
      <c r="I26" s="1">
        <f ca="1">(inputfromtsbtoolfile!R503)</f>
        <v>52.399999999999991</v>
      </c>
      <c r="J26" s="5">
        <f t="shared" si="5"/>
        <v>-0.45558290178813809</v>
      </c>
      <c r="K26" s="7">
        <f t="shared" si="6"/>
        <v>0.32434497035255538</v>
      </c>
      <c r="L26" s="1">
        <f ca="1">(inputfromtsbtoolfile!R504)</f>
        <v>19</v>
      </c>
      <c r="M26" s="5">
        <f t="shared" si="7"/>
        <v>-1.3409117157680674</v>
      </c>
      <c r="N26" s="7">
        <f t="shared" si="8"/>
        <v>8.9974558971434693E-2</v>
      </c>
      <c r="O26" s="1">
        <f ca="1">(inputfromtsbtoolfile!R505)</f>
        <v>29.106000000000002</v>
      </c>
      <c r="P26" s="5">
        <f t="shared" si="9"/>
        <v>-1.3615056748282941</v>
      </c>
      <c r="Q26" s="7">
        <f t="shared" si="10"/>
        <v>8.6676970705589329E-2</v>
      </c>
      <c r="R26" s="7"/>
      <c r="S26" s="1">
        <f ca="1">(inputfromtsbtoolfile!R506)</f>
        <v>33.799999999999997</v>
      </c>
      <c r="T26" s="5">
        <f t="shared" si="11"/>
        <v>-0.84441632900668373</v>
      </c>
      <c r="U26" s="7">
        <f t="shared" si="12"/>
        <v>0.19921840041538075</v>
      </c>
      <c r="V26" s="1">
        <f ca="1">(inputfromtsbtoolfile!R507)</f>
        <v>47.225000000000001</v>
      </c>
      <c r="W26" s="5">
        <f t="shared" si="13"/>
        <v>-1.0972116142232533</v>
      </c>
      <c r="X26" s="7">
        <f t="shared" si="14"/>
        <v>0.13627444862426175</v>
      </c>
      <c r="Y26" s="1">
        <f ca="1">(inputfromtsbtoolfile!R508)</f>
        <v>42.95</v>
      </c>
      <c r="Z26" s="5">
        <f t="shared" si="15"/>
        <v>-0.37641888598156298</v>
      </c>
      <c r="AA26" s="7">
        <f t="shared" si="16"/>
        <v>0.35330275386809695</v>
      </c>
      <c r="AB26" s="1">
        <f ca="1">(inputfromtsbtoolfile!R509)</f>
        <v>37.44250000000001</v>
      </c>
      <c r="AC26" s="5">
        <f t="shared" si="17"/>
        <v>-1.3665384516700776</v>
      </c>
      <c r="AD26" s="7">
        <f t="shared" si="18"/>
        <v>8.5885010260681183E-2</v>
      </c>
      <c r="AF26" s="2">
        <f t="shared" si="19"/>
        <v>-1.2666004457946924</v>
      </c>
      <c r="AG26" s="7">
        <f t="shared" si="20"/>
        <v>1</v>
      </c>
    </row>
    <row r="27" spans="1:33">
      <c r="A27" t="s">
        <v>468</v>
      </c>
      <c r="B27" s="9">
        <f t="shared" si="0"/>
        <v>1</v>
      </c>
      <c r="C27" s="1">
        <f ca="1">(inputfromtsbtoolfile!R886)</f>
        <v>51.12</v>
      </c>
      <c r="D27" s="5">
        <f t="shared" si="1"/>
        <v>1.0037953088245244</v>
      </c>
      <c r="E27" s="7">
        <f t="shared" si="2"/>
        <v>0.84226135698095717</v>
      </c>
      <c r="F27" s="1">
        <f ca="1">(inputfromtsbtoolfile!R887)</f>
        <v>94.75</v>
      </c>
      <c r="G27" s="5">
        <f t="shared" si="3"/>
        <v>0.82349328006607958</v>
      </c>
      <c r="H27" s="7">
        <f t="shared" si="4"/>
        <v>0.79488623148023563</v>
      </c>
      <c r="I27" s="1">
        <f ca="1">(inputfromtsbtoolfile!R888)</f>
        <v>60.599999999999994</v>
      </c>
      <c r="J27" s="5">
        <f t="shared" si="5"/>
        <v>0.48635167048161665</v>
      </c>
      <c r="K27" s="7">
        <f t="shared" si="6"/>
        <v>0.68664107485571757</v>
      </c>
      <c r="L27" s="1">
        <f ca="1">(inputfromtsbtoolfile!R889)</f>
        <v>28.299999999999997</v>
      </c>
      <c r="M27" s="5">
        <f t="shared" si="7"/>
        <v>-0.19354159899815138</v>
      </c>
      <c r="N27" s="7">
        <f t="shared" si="8"/>
        <v>0.42326741529209644</v>
      </c>
      <c r="O27" s="1">
        <f ca="1">(inputfromtsbtoolfile!R890)</f>
        <v>36.103999999999999</v>
      </c>
      <c r="P27" s="5">
        <f t="shared" si="9"/>
        <v>0.43880385682845435</v>
      </c>
      <c r="Q27" s="7">
        <f t="shared" si="10"/>
        <v>0.66959816726790011</v>
      </c>
      <c r="R27" s="7"/>
      <c r="S27" s="1">
        <f ca="1">(inputfromtsbtoolfile!R891)</f>
        <v>42.6</v>
      </c>
      <c r="T27" s="5">
        <f t="shared" si="11"/>
        <v>1.4037109910067915</v>
      </c>
      <c r="U27" s="7">
        <f t="shared" si="12"/>
        <v>0.91979753589524027</v>
      </c>
      <c r="V27" s="1">
        <f ca="1">(inputfromtsbtoolfile!R892)</f>
        <v>63.824999999999996</v>
      </c>
      <c r="W27" s="5">
        <f t="shared" si="13"/>
        <v>0.87545624494304652</v>
      </c>
      <c r="X27" s="7">
        <f t="shared" si="14"/>
        <v>0.80933714608773888</v>
      </c>
      <c r="Y27" s="1">
        <f ca="1">(inputfromtsbtoolfile!R893)</f>
        <v>52.850000000000009</v>
      </c>
      <c r="Z27" s="5">
        <f t="shared" si="15"/>
        <v>1.4026657720591866</v>
      </c>
      <c r="AA27" s="7">
        <f t="shared" si="16"/>
        <v>0.91964173570483343</v>
      </c>
      <c r="AB27" s="1">
        <f ca="1">(inputfromtsbtoolfile!R894)</f>
        <v>49.757500000000007</v>
      </c>
      <c r="AC27" s="5">
        <f t="shared" si="17"/>
        <v>1.12327576145442</v>
      </c>
      <c r="AD27" s="7">
        <f t="shared" si="18"/>
        <v>0.8693398026119139</v>
      </c>
      <c r="AF27" s="2">
        <f t="shared" si="19"/>
        <v>0.87466918025526175</v>
      </c>
      <c r="AG27" s="7">
        <f t="shared" si="20"/>
        <v>1</v>
      </c>
    </row>
    <row r="28" spans="1:33">
      <c r="A28" t="s">
        <v>465</v>
      </c>
      <c r="B28" s="9">
        <f t="shared" si="0"/>
        <v>1</v>
      </c>
      <c r="C28" s="1">
        <f ca="1">(inputfromtsbtoolfile!R851)</f>
        <v>38.905000000000001</v>
      </c>
      <c r="D28" s="5">
        <f t="shared" si="1"/>
        <v>-1.3249689545240544</v>
      </c>
      <c r="E28" s="7">
        <f t="shared" si="2"/>
        <v>9.2590724245451561E-2</v>
      </c>
      <c r="F28" s="1">
        <f ca="1">(inputfromtsbtoolfile!R852)</f>
        <v>73.25</v>
      </c>
      <c r="G28" s="5">
        <f t="shared" si="3"/>
        <v>-1.4849721662658395</v>
      </c>
      <c r="H28" s="7">
        <f t="shared" si="4"/>
        <v>6.8775598704062246E-2</v>
      </c>
      <c r="I28" s="1">
        <f ca="1">(inputfromtsbtoolfile!R853)</f>
        <v>36.424999999999997</v>
      </c>
      <c r="J28" s="5">
        <f t="shared" si="5"/>
        <v>-2.2906322666673238</v>
      </c>
      <c r="K28" s="7">
        <f t="shared" si="6"/>
        <v>1.0992345551506522E-2</v>
      </c>
      <c r="L28" s="1">
        <f ca="1">(inputfromtsbtoolfile!R854)</f>
        <v>28.299999999999997</v>
      </c>
      <c r="M28" s="5">
        <f t="shared" si="7"/>
        <v>-0.19354159899815138</v>
      </c>
      <c r="N28" s="7">
        <f t="shared" si="8"/>
        <v>0.42326741529209644</v>
      </c>
      <c r="O28" s="1">
        <f ca="1">(inputfromtsbtoolfile!R855)</f>
        <v>27.930000000000007</v>
      </c>
      <c r="P28" s="5">
        <f t="shared" si="9"/>
        <v>-1.6640441157011618</v>
      </c>
      <c r="Q28" s="7">
        <f t="shared" si="10"/>
        <v>4.8051806821802101E-2</v>
      </c>
      <c r="R28" s="7"/>
      <c r="S28" s="1">
        <f ca="1">(inputfromtsbtoolfile!R856)</f>
        <v>38.450000000000003</v>
      </c>
      <c r="T28" s="5">
        <f t="shared" si="11"/>
        <v>0.34351458440952848</v>
      </c>
      <c r="U28" s="7">
        <f t="shared" si="12"/>
        <v>0.63439431458023909</v>
      </c>
      <c r="V28" s="1">
        <f ca="1">(inputfromtsbtoolfile!R857)</f>
        <v>70.275000000000006</v>
      </c>
      <c r="W28" s="5">
        <f t="shared" si="13"/>
        <v>1.6419446601010379</v>
      </c>
      <c r="X28" s="7">
        <f t="shared" si="14"/>
        <v>0.94969926335238819</v>
      </c>
      <c r="Y28" s="1">
        <f ca="1">(inputfromtsbtoolfile!R858)</f>
        <v>40.85</v>
      </c>
      <c r="Z28" s="5">
        <f t="shared" si="15"/>
        <v>-0.75380048011141898</v>
      </c>
      <c r="AA28" s="7">
        <f t="shared" si="16"/>
        <v>0.22548451782698042</v>
      </c>
      <c r="AB28" s="1">
        <f ca="1">(inputfromtsbtoolfile!R859)</f>
        <v>48.884999999999998</v>
      </c>
      <c r="AC28" s="5">
        <f t="shared" si="17"/>
        <v>0.94687601310272307</v>
      </c>
      <c r="AD28" s="7">
        <f t="shared" si="18"/>
        <v>0.82814901892324877</v>
      </c>
      <c r="AF28" s="2">
        <f t="shared" si="19"/>
        <v>-0.10826314810022321</v>
      </c>
      <c r="AG28" s="7">
        <f t="shared" si="20"/>
        <v>1</v>
      </c>
    </row>
    <row r="29" spans="1:33">
      <c r="A29" t="s">
        <v>457</v>
      </c>
      <c r="B29" s="9">
        <f t="shared" si="0"/>
        <v>1</v>
      </c>
      <c r="C29" s="1">
        <f ca="1">(inputfromtsbtoolfile!R536)</f>
        <v>44.84</v>
      </c>
      <c r="D29" s="5">
        <f t="shared" si="1"/>
        <v>-0.19347358792775274</v>
      </c>
      <c r="E29" s="7">
        <f t="shared" si="2"/>
        <v>0.42329404451888764</v>
      </c>
      <c r="F29" s="1">
        <f ca="1">(inputfromtsbtoolfile!R537)</f>
        <v>77.5</v>
      </c>
      <c r="G29" s="5">
        <f t="shared" si="3"/>
        <v>-1.0286476012932508</v>
      </c>
      <c r="H29" s="7">
        <f t="shared" si="4"/>
        <v>0.15182265046788657</v>
      </c>
      <c r="I29" s="1">
        <f ca="1">(inputfromtsbtoolfile!R538)</f>
        <v>48.65</v>
      </c>
      <c r="J29" s="5">
        <f t="shared" si="5"/>
        <v>-0.88634566349686639</v>
      </c>
      <c r="K29" s="7">
        <f t="shared" si="6"/>
        <v>0.18771564480487957</v>
      </c>
      <c r="L29" s="1">
        <f ca="1">(inputfromtsbtoolfile!R539)</f>
        <v>28.299999999999997</v>
      </c>
      <c r="M29" s="5">
        <f t="shared" si="7"/>
        <v>-0.19354159899815138</v>
      </c>
      <c r="N29" s="7">
        <f t="shared" si="8"/>
        <v>0.42326741529209644</v>
      </c>
      <c r="O29" s="1">
        <f ca="1">(inputfromtsbtoolfile!R540)</f>
        <v>29.618000000000002</v>
      </c>
      <c r="P29" s="5">
        <f t="shared" si="9"/>
        <v>-1.2297882583938478</v>
      </c>
      <c r="Q29" s="7">
        <f t="shared" si="10"/>
        <v>0.10938820311669972</v>
      </c>
      <c r="R29" s="7"/>
      <c r="S29" s="1">
        <f ca="1">(inputfromtsbtoolfile!R541)</f>
        <v>41.3</v>
      </c>
      <c r="T29" s="5">
        <f t="shared" si="11"/>
        <v>1.0716012732775271</v>
      </c>
      <c r="U29" s="7">
        <f t="shared" si="12"/>
        <v>0.85805041939383342</v>
      </c>
      <c r="V29" s="1">
        <f ca="1">(inputfromtsbtoolfile!R542)</f>
        <v>63.824999999999996</v>
      </c>
      <c r="W29" s="5">
        <f t="shared" si="13"/>
        <v>0.87545624494304652</v>
      </c>
      <c r="X29" s="7">
        <f t="shared" si="14"/>
        <v>0.80933714608773888</v>
      </c>
      <c r="Y29" s="1">
        <f ca="1">(inputfromtsbtoolfile!R543)</f>
        <v>37.5</v>
      </c>
      <c r="Z29" s="5">
        <f t="shared" si="15"/>
        <v>-1.3558139755090464</v>
      </c>
      <c r="AA29" s="7">
        <f t="shared" si="16"/>
        <v>8.757918176310997E-2</v>
      </c>
      <c r="AB29" s="1">
        <f ca="1">(inputfromtsbtoolfile!R544)</f>
        <v>47.945</v>
      </c>
      <c r="AC29" s="5">
        <f t="shared" si="17"/>
        <v>0.75682929281551059</v>
      </c>
      <c r="AD29" s="7">
        <f t="shared" si="18"/>
        <v>0.77542392957312689</v>
      </c>
      <c r="AF29" s="2">
        <f t="shared" si="19"/>
        <v>-2.3001236092550357E-4</v>
      </c>
      <c r="AG29" s="7">
        <f t="shared" si="20"/>
        <v>1</v>
      </c>
    </row>
    <row r="30" spans="1:33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33">
      <c r="A31" t="s">
        <v>491</v>
      </c>
      <c r="C31" s="1">
        <v>45.854821428571434</v>
      </c>
      <c r="D31" s="1"/>
      <c r="E31" s="1"/>
      <c r="F31" s="1">
        <v>87.080357142857139</v>
      </c>
      <c r="G31" s="1"/>
      <c r="H31" s="1"/>
      <c r="I31" s="1">
        <v>56.366071428571431</v>
      </c>
      <c r="J31" s="1"/>
      <c r="K31" s="1"/>
      <c r="L31" s="1">
        <v>29.868749999999999</v>
      </c>
      <c r="M31" s="1"/>
      <c r="N31" s="1"/>
      <c r="O31" s="1">
        <v>34.398321428571428</v>
      </c>
      <c r="P31" s="1"/>
      <c r="Q31" s="1"/>
      <c r="R31" s="1"/>
      <c r="S31" s="1">
        <v>37.105357142857137</v>
      </c>
      <c r="T31" s="1"/>
      <c r="U31" s="1"/>
      <c r="V31" s="1">
        <v>56.458035714285721</v>
      </c>
      <c r="W31" s="1"/>
      <c r="X31" s="1"/>
      <c r="Y31" s="1">
        <v>45.044642857142847</v>
      </c>
      <c r="Z31" s="1"/>
      <c r="AA31" s="1"/>
      <c r="AB31" s="1">
        <v>44.201607142857142</v>
      </c>
      <c r="AF31" s="1">
        <v>-6.1413993754585956</v>
      </c>
    </row>
    <row r="32" spans="1:33">
      <c r="A32" t="s">
        <v>492</v>
      </c>
      <c r="C32" s="1">
        <v>5.2452711475552247</v>
      </c>
      <c r="D32" s="1"/>
      <c r="E32" s="1"/>
      <c r="F32" s="1">
        <v>9.3135463795496012</v>
      </c>
      <c r="G32" s="1"/>
      <c r="H32" s="1"/>
      <c r="I32" s="1">
        <v>8.7054878771894746</v>
      </c>
      <c r="J32" s="1"/>
      <c r="K32" s="1"/>
      <c r="L32" s="1">
        <v>8.1054926078965863</v>
      </c>
      <c r="M32" s="1"/>
      <c r="N32" s="1"/>
      <c r="O32" s="1">
        <v>3.8871093425584626</v>
      </c>
      <c r="P32" s="1"/>
      <c r="Q32" s="1"/>
      <c r="R32" s="1"/>
      <c r="S32" s="1">
        <v>3.914369049145872</v>
      </c>
      <c r="T32" s="1"/>
      <c r="U32" s="1"/>
      <c r="V32" s="1">
        <v>8.4149999823161217</v>
      </c>
      <c r="W32" s="1"/>
      <c r="X32" s="1"/>
      <c r="Y32" s="1">
        <v>5.5646593068272345</v>
      </c>
      <c r="Z32" s="1"/>
      <c r="AA32" s="1"/>
      <c r="AB32" s="1">
        <v>4.9461521807869175</v>
      </c>
      <c r="AF32" s="3">
        <v>0.20576890247868129</v>
      </c>
    </row>
    <row r="34" spans="1:32">
      <c r="A34" t="s">
        <v>1644</v>
      </c>
      <c r="C34" s="1">
        <f>AVERAGE(C2:C29)</f>
        <v>45.854821428571434</v>
      </c>
      <c r="F34" s="1">
        <f>AVERAGE(F2:F29)</f>
        <v>87.080357142857139</v>
      </c>
      <c r="I34" s="1">
        <f>AVERAGE(I2:I29)</f>
        <v>56.366071428571431</v>
      </c>
      <c r="L34" s="1">
        <f>AVERAGE(L2:L29)</f>
        <v>29.868750000000002</v>
      </c>
      <c r="O34" s="1">
        <f>AVERAGE(O2:O29)</f>
        <v>33.869714285714302</v>
      </c>
      <c r="S34" s="1">
        <f>AVERAGE(S2:S29)</f>
        <v>37.105357142857137</v>
      </c>
      <c r="V34" s="1">
        <f>AVERAGE(V2:V29)</f>
        <v>56.458035714285721</v>
      </c>
      <c r="Y34" s="1">
        <f>AVERAGE(Y2:Y29)</f>
        <v>45.044642857142847</v>
      </c>
      <c r="AB34" s="1">
        <f>AVERAGE(AB2:AB29)</f>
        <v>43.605624999999996</v>
      </c>
      <c r="AF34" s="1">
        <f>AVERAGE(AF2:AF29)</f>
        <v>-0.1188752736583055</v>
      </c>
    </row>
    <row r="35" spans="1:32">
      <c r="A35" t="s">
        <v>1645</v>
      </c>
      <c r="C35" s="3">
        <f>STDEV(C2:C29)</f>
        <v>5.2452711475552247</v>
      </c>
      <c r="F35" s="3">
        <f>STDEV(F2:F29)</f>
        <v>9.3135463795496012</v>
      </c>
      <c r="I35" s="3">
        <f>STDEV(I2:I29)</f>
        <v>8.7054878771894746</v>
      </c>
      <c r="L35" s="3">
        <f>STDEV(L2:L29)</f>
        <v>8.1054926078965863</v>
      </c>
      <c r="O35" s="3">
        <f>STDEV(O2:O29)</f>
        <v>3.6006965052265283</v>
      </c>
      <c r="S35" s="3">
        <f>STDEV(S2:S29)</f>
        <v>3.914369049145872</v>
      </c>
      <c r="V35" s="3">
        <f>STDEV(V2:V29)</f>
        <v>8.4149999823161217</v>
      </c>
      <c r="Y35" s="3">
        <f>STDEV(Y2:Y29)</f>
        <v>5.5646593068272345</v>
      </c>
      <c r="AB35" s="3">
        <f>STDEV(AB2:AB29)</f>
        <v>4.7398218255015099</v>
      </c>
      <c r="AF35" s="3">
        <f>STDEV(AF2:AF29)</f>
        <v>0.70624125977594787</v>
      </c>
    </row>
    <row r="43" spans="1:32">
      <c r="A43" s="4"/>
    </row>
    <row r="58" spans="1:1">
      <c r="A58" s="4"/>
    </row>
    <row r="59" spans="1:1">
      <c r="A59" s="4"/>
    </row>
    <row r="61" spans="1:1">
      <c r="A61" s="4"/>
    </row>
  </sheetData>
  <phoneticPr fontId="5" type="noConversion"/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selection activeCell="U5" sqref="U5:V32"/>
    </sheetView>
  </sheetViews>
  <sheetFormatPr defaultRowHeight="15"/>
  <cols>
    <col min="11" max="11" width="7.7109375" style="15" customWidth="1"/>
    <col min="12" max="12" width="7" customWidth="1"/>
    <col min="13" max="13" width="5.140625" customWidth="1"/>
  </cols>
  <sheetData>
    <row r="1" spans="1:22">
      <c r="H1" t="s">
        <v>1702</v>
      </c>
    </row>
    <row r="2" spans="1:22">
      <c r="H2">
        <v>0.35</v>
      </c>
      <c r="I2">
        <f>H2*0.5</f>
        <v>0.17499999999999999</v>
      </c>
      <c r="J2">
        <v>0.03</v>
      </c>
      <c r="K2">
        <v>0.03</v>
      </c>
      <c r="L2">
        <v>0.17499999999999999</v>
      </c>
      <c r="M2">
        <v>0.35</v>
      </c>
      <c r="N2" s="18">
        <f>SUM(H2:M2)</f>
        <v>1.1099999999999999</v>
      </c>
    </row>
    <row r="4" spans="1:22">
      <c r="B4" t="s">
        <v>501</v>
      </c>
      <c r="C4" t="s">
        <v>1679</v>
      </c>
      <c r="D4" t="s">
        <v>502</v>
      </c>
      <c r="E4" t="s">
        <v>1679</v>
      </c>
      <c r="H4" t="s">
        <v>1680</v>
      </c>
      <c r="I4" t="s">
        <v>1681</v>
      </c>
      <c r="J4" t="s">
        <v>484</v>
      </c>
      <c r="K4" s="15" t="s">
        <v>1682</v>
      </c>
      <c r="L4" t="s">
        <v>1683</v>
      </c>
      <c r="M4" t="s">
        <v>1684</v>
      </c>
    </row>
    <row r="5" spans="1:22">
      <c r="A5" t="s">
        <v>468</v>
      </c>
      <c r="B5" s="2">
        <f ca="1">VLOOKUP(A5,Offense!$A$5:$V$32,21,FALSE)</f>
        <v>0</v>
      </c>
      <c r="C5" s="13">
        <f t="shared" ref="C5:C32" si="0">(B5-B$34)/B$35</f>
        <v>-2.3370789513528809E-2</v>
      </c>
      <c r="D5" s="2">
        <f ca="1">VLOOKUP(A5,Defense!$A$2:$AF$29,32)</f>
        <v>0.87466918025526175</v>
      </c>
      <c r="E5" s="13">
        <f t="shared" ref="E5:E32" si="1">(D5-D$34)/D$35</f>
        <v>1.1998205490469973</v>
      </c>
      <c r="F5" s="3"/>
      <c r="G5" s="7"/>
      <c r="H5" s="3">
        <f ca="1">Offense!T30</f>
        <v>4.1988244897959159</v>
      </c>
      <c r="I5" s="2">
        <f ca="1">Offense!E30</f>
        <v>-4.761904761904745E-2</v>
      </c>
      <c r="J5" s="2">
        <f ca="1">Offense!Q30</f>
        <v>0.86270797499328944</v>
      </c>
      <c r="K5" s="16">
        <f ca="1">Defense!D27</f>
        <v>1.0037953088245244</v>
      </c>
      <c r="L5" s="2">
        <f ca="1">Defense!P27</f>
        <v>0.43880385682845435</v>
      </c>
      <c r="M5" s="2">
        <f ca="1">Defense!AC27</f>
        <v>1.12327576145442</v>
      </c>
      <c r="O5" s="3">
        <f t="shared" ref="O5:O32" si="2">H$2*H5+I$2*I5+J$2*J5+K$2*K5+L5*L$2+M5*M$2</f>
        <v>1.9871875280637981</v>
      </c>
      <c r="P5" s="3">
        <f t="shared" ref="P5:P32" si="3">O5/O$38</f>
        <v>2.2592693255493259</v>
      </c>
      <c r="Q5" s="7">
        <f t="shared" ref="Q5:Q32" si="4">NORMDIST(O5,O$37,O$38,TRUE)</f>
        <v>0.99020928709478095</v>
      </c>
      <c r="R5" s="2">
        <f>2.5/2.2</f>
        <v>1.1363636363636362</v>
      </c>
      <c r="S5" s="3">
        <f>2.5*0.6</f>
        <v>1.5</v>
      </c>
      <c r="T5" s="7"/>
      <c r="U5" t="s">
        <v>468</v>
      </c>
      <c r="V5" s="18">
        <v>0.99020928709478095</v>
      </c>
    </row>
    <row r="6" spans="1:22">
      <c r="A6" t="s">
        <v>453</v>
      </c>
      <c r="B6" s="2">
        <f ca="1">VLOOKUP(A6,Offense!$A$5:$V$32,21,FALSE)</f>
        <v>0</v>
      </c>
      <c r="C6" s="13">
        <f t="shared" si="0"/>
        <v>-2.3370789513528809E-2</v>
      </c>
      <c r="D6" s="2">
        <f ca="1">VLOOKUP(A6,Defense!$A$2:$AF$29,32)</f>
        <v>0.3413873281886069</v>
      </c>
      <c r="E6" s="13">
        <f t="shared" si="1"/>
        <v>0.46829537474431565</v>
      </c>
      <c r="F6" s="3"/>
      <c r="G6" s="7"/>
      <c r="H6" s="3">
        <f ca="1">Offense!T14</f>
        <v>3.7685387755102049</v>
      </c>
      <c r="I6" s="2">
        <f ca="1">Offense!E14</f>
        <v>-1.0476190476190474</v>
      </c>
      <c r="J6" s="2">
        <f ca="1">Offense!Q14</f>
        <v>0.55550540290732608</v>
      </c>
      <c r="K6" s="16">
        <f ca="1">Defense!D11</f>
        <v>0.36893775688422559</v>
      </c>
      <c r="L6" s="2">
        <f ca="1">Defense!P11</f>
        <v>-0.11636447259641947</v>
      </c>
      <c r="M6" s="2">
        <f ca="1">Defense!AC11</f>
        <v>0.61328336579006082</v>
      </c>
      <c r="O6" s="3">
        <f t="shared" si="2"/>
        <v>1.3576739282111325</v>
      </c>
      <c r="P6" s="3">
        <f t="shared" si="3"/>
        <v>1.5435639650446684</v>
      </c>
      <c r="Q6" s="7">
        <f t="shared" si="4"/>
        <v>0.94722985061610432</v>
      </c>
      <c r="R6" s="2"/>
      <c r="S6" s="3"/>
      <c r="T6" s="7"/>
      <c r="U6" t="s">
        <v>453</v>
      </c>
      <c r="V6" s="18">
        <v>0.94722985061610432</v>
      </c>
    </row>
    <row r="7" spans="1:22">
      <c r="A7" t="s">
        <v>445</v>
      </c>
      <c r="B7" s="2">
        <f ca="1">VLOOKUP(A7,Offense!$A$5:$V$32,21,FALSE)</f>
        <v>0</v>
      </c>
      <c r="C7" s="13">
        <f t="shared" si="0"/>
        <v>-2.3370789513528809E-2</v>
      </c>
      <c r="D7" s="2">
        <f ca="1">VLOOKUP(A7,Defense!$A$2:$AF$29,32)</f>
        <v>-0.12026145162149714</v>
      </c>
      <c r="E7" s="13">
        <f t="shared" si="1"/>
        <v>-0.16496769769752803</v>
      </c>
      <c r="F7" s="3"/>
      <c r="G7" s="7"/>
      <c r="H7" s="3">
        <f ca="1">Offense!T6</f>
        <v>2.3785959183673464</v>
      </c>
      <c r="I7" s="2">
        <f ca="1">Offense!E6</f>
        <v>2.1190476190476191</v>
      </c>
      <c r="J7" s="2">
        <f ca="1">Offense!Q6</f>
        <v>0.86270797499328944</v>
      </c>
      <c r="K7" s="16">
        <f ca="1">Defense!D3</f>
        <v>2.1810461746597669</v>
      </c>
      <c r="L7" s="2">
        <f ca="1">Defense!P3</f>
        <v>0.90444550477054064</v>
      </c>
      <c r="M7" s="2">
        <f ca="1">Defense!AC3</f>
        <v>-0.96521638808484611</v>
      </c>
      <c r="O7" s="3">
        <f t="shared" si="2"/>
        <v>1.1151067567566446</v>
      </c>
      <c r="P7" s="3">
        <f t="shared" si="3"/>
        <v>1.2677849748321279</v>
      </c>
      <c r="Q7" s="7">
        <f t="shared" si="4"/>
        <v>0.91032980793421192</v>
      </c>
      <c r="R7" s="2"/>
      <c r="S7" s="3"/>
      <c r="T7" s="7"/>
      <c r="U7" t="s">
        <v>445</v>
      </c>
      <c r="V7" s="18">
        <v>0.91032980793421192</v>
      </c>
    </row>
    <row r="8" spans="1:22">
      <c r="A8" t="s">
        <v>459</v>
      </c>
      <c r="B8" s="2">
        <f ca="1">VLOOKUP(A8,Offense!$A$5:$V$32,21,FALSE)</f>
        <v>0</v>
      </c>
      <c r="C8" s="13">
        <f t="shared" si="0"/>
        <v>-2.3370789513528809E-2</v>
      </c>
      <c r="D8" s="2">
        <f ca="1">VLOOKUP(A8,Defense!$A$2:$AF$29,32)</f>
        <v>9.9390976462766151E-2</v>
      </c>
      <c r="E8" s="13">
        <f t="shared" si="1"/>
        <v>0.13633878801476729</v>
      </c>
      <c r="F8" s="3"/>
      <c r="G8" s="7"/>
      <c r="H8" s="3">
        <f ca="1">Offense!T23</f>
        <v>4.084310204081631</v>
      </c>
      <c r="I8" s="2">
        <f ca="1">Offense!E23</f>
        <v>-2.0476190476190474</v>
      </c>
      <c r="J8" s="2">
        <f ca="1">Offense!Q23</f>
        <v>-1.3200471424596103</v>
      </c>
      <c r="K8" s="16">
        <f ca="1">Defense!D20</f>
        <v>1.4518179055391509</v>
      </c>
      <c r="L8" s="2">
        <f ca="1">Defense!P20</f>
        <v>0.4007292911403732</v>
      </c>
      <c r="M8" s="2">
        <f ca="1">Defense!AC20</f>
        <v>-0.21665470525143654</v>
      </c>
      <c r="O8" s="3">
        <f t="shared" si="2"/>
        <v>1.0694268400991862</v>
      </c>
      <c r="P8" s="3">
        <f t="shared" si="3"/>
        <v>1.2158506540695571</v>
      </c>
      <c r="Q8" s="7">
        <f t="shared" si="4"/>
        <v>0.90162292170254865</v>
      </c>
      <c r="R8" s="2"/>
      <c r="S8" s="3"/>
      <c r="T8" s="7"/>
      <c r="U8" t="s">
        <v>459</v>
      </c>
      <c r="V8" s="18">
        <v>0.90162292170254865</v>
      </c>
    </row>
    <row r="9" spans="1:22">
      <c r="A9" t="s">
        <v>458</v>
      </c>
      <c r="B9" s="2">
        <f ca="1">VLOOKUP(A9,Offense!$A$5:$V$32,21,FALSE)</f>
        <v>0</v>
      </c>
      <c r="C9" s="13">
        <f t="shared" si="0"/>
        <v>-2.3370789513528809E-2</v>
      </c>
      <c r="D9" s="2">
        <f ca="1">VLOOKUP(A9,Defense!$A$2:$AF$29,32)</f>
        <v>0.93728524041125982</v>
      </c>
      <c r="E9" s="13">
        <f t="shared" si="1"/>
        <v>1.2857136356807395</v>
      </c>
      <c r="F9" s="3"/>
      <c r="G9" s="7"/>
      <c r="H9" s="3">
        <f ca="1">Offense!T21</f>
        <v>0.99562448979591811</v>
      </c>
      <c r="I9" s="2">
        <f ca="1">Offense!E21</f>
        <v>0.95238095238095255</v>
      </c>
      <c r="J9" s="2">
        <f ca="1">Offense!Q21</f>
        <v>0.74952808001424975</v>
      </c>
      <c r="K9" s="16">
        <f ca="1">Defense!D18</f>
        <v>-0.83977001467778833</v>
      </c>
      <c r="L9" s="2">
        <f ca="1">Defense!P18</f>
        <v>2.3842083550262747</v>
      </c>
      <c r="M9" s="2">
        <f ca="1">Defense!AC18</f>
        <v>0.24683689715115559</v>
      </c>
      <c r="O9" s="3">
        <f t="shared" si="2"/>
        <v>1.0160573561878343</v>
      </c>
      <c r="P9" s="3">
        <f t="shared" si="3"/>
        <v>1.155173925668993</v>
      </c>
      <c r="Q9" s="7">
        <f t="shared" si="4"/>
        <v>0.89068471761087986</v>
      </c>
      <c r="R9" s="2"/>
      <c r="S9" s="3"/>
      <c r="T9" s="7"/>
      <c r="U9" t="s">
        <v>458</v>
      </c>
      <c r="V9" s="18">
        <v>0.89068471761087986</v>
      </c>
    </row>
    <row r="10" spans="1:22">
      <c r="A10" t="s">
        <v>1633</v>
      </c>
      <c r="B10" s="2">
        <f ca="1">VLOOKUP(A10,Offense!$A$5:$V$32,21,FALSE)</f>
        <v>0</v>
      </c>
      <c r="C10" s="13">
        <f t="shared" si="0"/>
        <v>-2.3370789513528809E-2</v>
      </c>
      <c r="D10" s="2">
        <f ca="1">VLOOKUP(A10,Defense!$A$2:$AF$29,32)</f>
        <v>-0.16192544755534871</v>
      </c>
      <c r="E10" s="13">
        <f t="shared" si="1"/>
        <v>-0.22211995549430658</v>
      </c>
      <c r="F10" s="3"/>
      <c r="G10" s="7"/>
      <c r="H10" s="3">
        <f ca="1">Offense!T26</f>
        <v>-0.5042612244897966</v>
      </c>
      <c r="I10" s="2">
        <f ca="1">Offense!E26</f>
        <v>4.1190476190476195</v>
      </c>
      <c r="J10" s="2">
        <f ca="1">Offense!Q26</f>
        <v>0.44232550792828634</v>
      </c>
      <c r="K10" s="16">
        <f ca="1">Defense!D23</f>
        <v>1.811189222478331</v>
      </c>
      <c r="L10" s="2">
        <f ca="1">Defense!P23</f>
        <v>-0.52592331432227579</v>
      </c>
      <c r="M10" s="2">
        <f ca="1">Defense!AC23</f>
        <v>-0.14083819449856044</v>
      </c>
      <c r="O10" s="3">
        <f t="shared" si="2"/>
        <v>0.47061739859320861</v>
      </c>
      <c r="P10" s="3">
        <f t="shared" si="3"/>
        <v>0.53505340472191276</v>
      </c>
      <c r="Q10" s="7">
        <f t="shared" si="4"/>
        <v>0.72908803785873544</v>
      </c>
      <c r="R10" s="2"/>
      <c r="S10" s="3"/>
      <c r="T10" s="7"/>
      <c r="U10" t="s">
        <v>1633</v>
      </c>
      <c r="V10" s="18">
        <v>0.72908803785873544</v>
      </c>
    </row>
    <row r="11" spans="1:22">
      <c r="A11" t="s">
        <v>447</v>
      </c>
      <c r="B11" s="2">
        <f ca="1">VLOOKUP(A11,Offense!$A$5:$V$32,21,FALSE)</f>
        <v>0</v>
      </c>
      <c r="C11" s="13">
        <f t="shared" si="0"/>
        <v>-2.3370789513528809E-2</v>
      </c>
      <c r="D11" s="2">
        <f ca="1">VLOOKUP(A11,Defense!$A$2:$AF$29,32)</f>
        <v>0.25271260363938075</v>
      </c>
      <c r="E11" s="13">
        <f t="shared" si="1"/>
        <v>0.34665652076732506</v>
      </c>
      <c r="F11" s="3"/>
      <c r="G11" s="7"/>
      <c r="H11" s="3">
        <f ca="1">Offense!T17</f>
        <v>1.5062530612244895</v>
      </c>
      <c r="I11" s="2">
        <f ca="1">Offense!E17</f>
        <v>-2.0476190476190474</v>
      </c>
      <c r="J11" s="2">
        <f ca="1">Offense!Q17</f>
        <v>1.8489899169534889</v>
      </c>
      <c r="K11" s="16">
        <f ca="1">Defense!D14</f>
        <v>-0.13341949517664234</v>
      </c>
      <c r="L11" s="2">
        <f ca="1">Defense!P14</f>
        <v>0.17691258743340446</v>
      </c>
      <c r="M11" s="2">
        <f ca="1">Defense!AC14</f>
        <v>0.33680582324456887</v>
      </c>
      <c r="O11" s="3">
        <f t="shared" si="2"/>
        <v>0.36916409168498832</v>
      </c>
      <c r="P11" s="3">
        <f t="shared" si="3"/>
        <v>0.41970931110402804</v>
      </c>
      <c r="Q11" s="7">
        <f t="shared" si="4"/>
        <v>0.68959867195976421</v>
      </c>
      <c r="R11" s="2"/>
      <c r="S11" s="3"/>
      <c r="T11" s="7"/>
      <c r="U11" t="s">
        <v>447</v>
      </c>
      <c r="V11" s="18">
        <v>0.68959867195976421</v>
      </c>
    </row>
    <row r="12" spans="1:22">
      <c r="A12" t="s">
        <v>1632</v>
      </c>
      <c r="B12" s="2">
        <f ca="1">VLOOKUP(A12,Offense!$A$5:$V$32,21,FALSE)</f>
        <v>0</v>
      </c>
      <c r="C12" s="13">
        <f t="shared" si="0"/>
        <v>-2.3370789513528809E-2</v>
      </c>
      <c r="D12" s="2">
        <f ca="1">VLOOKUP(A12,Defense!$A$2:$AF$29,32)</f>
        <v>-0.61349442477899574</v>
      </c>
      <c r="E12" s="13">
        <f t="shared" si="1"/>
        <v>-0.84155613824279363</v>
      </c>
      <c r="F12" s="3"/>
      <c r="G12" s="7"/>
      <c r="H12" s="3">
        <f ca="1">Offense!T27</f>
        <v>1.8899102040816338</v>
      </c>
      <c r="I12" s="2">
        <f ca="1">Offense!E27</f>
        <v>-4.761904761904745E-2</v>
      </c>
      <c r="J12" s="2">
        <f ca="1">Offense!Q27</f>
        <v>0.76569663643982699</v>
      </c>
      <c r="K12" s="16">
        <f ca="1">Defense!D24</f>
        <v>-1.4689081292132207</v>
      </c>
      <c r="L12" s="2">
        <f ca="1">Defense!P24</f>
        <v>-0.33709404935570575</v>
      </c>
      <c r="M12" s="2">
        <f ca="1">Defense!AC24</f>
        <v>-0.69379327958954717</v>
      </c>
      <c r="O12" s="3">
        <f t="shared" si="2"/>
        <v>0.33021978681844666</v>
      </c>
      <c r="P12" s="3">
        <f t="shared" si="3"/>
        <v>0.37543282881574236</v>
      </c>
      <c r="Q12" s="7">
        <f t="shared" si="4"/>
        <v>0.67380217518466057</v>
      </c>
      <c r="R12" s="2"/>
      <c r="S12" s="3"/>
      <c r="T12" s="7"/>
      <c r="U12" t="s">
        <v>1632</v>
      </c>
      <c r="V12" s="18">
        <v>0.67380217518466057</v>
      </c>
    </row>
    <row r="13" spans="1:22">
      <c r="A13" t="s">
        <v>462</v>
      </c>
      <c r="B13" s="2">
        <f ca="1">VLOOKUP(A13,Offense!$A$5:$V$32,21,FALSE)</f>
        <v>0</v>
      </c>
      <c r="C13" s="13">
        <f t="shared" si="0"/>
        <v>-2.3370789513528809E-2</v>
      </c>
      <c r="D13" s="2">
        <f ca="1">VLOOKUP(A13,Defense!$A$2:$AF$29,32)</f>
        <v>-0.13880710680301825</v>
      </c>
      <c r="E13" s="13">
        <f t="shared" si="1"/>
        <v>-0.19040755391360634</v>
      </c>
      <c r="F13" s="3"/>
      <c r="G13" s="7"/>
      <c r="H13" s="3">
        <f ca="1">Offense!T12</f>
        <v>-0.50871836734693865</v>
      </c>
      <c r="I13" s="2">
        <f ca="1">Offense!E12</f>
        <v>3.1190476190476191</v>
      </c>
      <c r="J13" s="2">
        <f ca="1">Offense!Q12</f>
        <v>-1.1260244653526865</v>
      </c>
      <c r="K13" s="16">
        <f ca="1">Defense!D9</f>
        <v>0.6406110336154347</v>
      </c>
      <c r="L13" s="2">
        <f ca="1">Defense!P9</f>
        <v>0.13060568321816948</v>
      </c>
      <c r="M13" s="2">
        <f ca="1">Defense!AC9</f>
        <v>-0.37839659485757615</v>
      </c>
      <c r="O13" s="3">
        <f t="shared" si="2"/>
        <v>0.24363668817281525</v>
      </c>
      <c r="P13" s="3">
        <f t="shared" si="3"/>
        <v>0.27699494305078792</v>
      </c>
      <c r="Q13" s="7">
        <f t="shared" si="4"/>
        <v>0.63758039169364333</v>
      </c>
      <c r="R13" s="2"/>
      <c r="S13" s="3"/>
      <c r="T13" s="7"/>
      <c r="U13" t="s">
        <v>462</v>
      </c>
      <c r="V13" s="18">
        <v>0.63758039169364333</v>
      </c>
    </row>
    <row r="14" spans="1:22">
      <c r="A14" t="s">
        <v>461</v>
      </c>
      <c r="B14" s="2">
        <f ca="1">VLOOKUP(A14,Offense!$A$5:$V$32,21,FALSE)</f>
        <v>0</v>
      </c>
      <c r="C14" s="13">
        <f t="shared" si="0"/>
        <v>-2.3370789513528809E-2</v>
      </c>
      <c r="D14" s="2">
        <f ca="1">VLOOKUP(A14,Defense!$A$2:$AF$29,32)</f>
        <v>0.97287182551196838</v>
      </c>
      <c r="E14" s="13">
        <f t="shared" si="1"/>
        <v>1.3345292531028363</v>
      </c>
      <c r="F14" s="3"/>
      <c r="G14" s="7"/>
      <c r="H14" s="3">
        <f ca="1">Offense!T7</f>
        <v>-2.069746938775511</v>
      </c>
      <c r="I14" s="2">
        <f ca="1">Offense!E7</f>
        <v>2.1190476190476191</v>
      </c>
      <c r="J14" s="2">
        <f ca="1">Offense!Q7</f>
        <v>0.55550540290732608</v>
      </c>
      <c r="K14" s="16">
        <f ca="1">Defense!D4</f>
        <v>0.97615136136766378</v>
      </c>
      <c r="L14" s="2">
        <f ca="1">Defense!P4</f>
        <v>3.5933790155910632E-2</v>
      </c>
      <c r="M14" s="2">
        <f ca="1">Defense!AC4</f>
        <v>1.5347066931400333</v>
      </c>
      <c r="O14" s="3">
        <f t="shared" si="2"/>
        <v>0.23580736356645021</v>
      </c>
      <c r="P14" s="3">
        <f t="shared" si="3"/>
        <v>0.26809364275923275</v>
      </c>
      <c r="Q14" s="7">
        <f t="shared" si="4"/>
        <v>0.63423741679989976</v>
      </c>
      <c r="R14" s="2"/>
      <c r="S14" s="3"/>
      <c r="T14" s="7"/>
      <c r="U14" t="s">
        <v>461</v>
      </c>
      <c r="V14" s="18">
        <v>0.63423741679989976</v>
      </c>
    </row>
    <row r="15" spans="1:22">
      <c r="A15" t="s">
        <v>449</v>
      </c>
      <c r="B15" s="2">
        <f ca="1">VLOOKUP(A15,Offense!$A$5:$V$32,21,FALSE)</f>
        <v>0</v>
      </c>
      <c r="C15" s="13">
        <f t="shared" si="0"/>
        <v>-2.3370789513528809E-2</v>
      </c>
      <c r="D15" s="2">
        <f ca="1">VLOOKUP(A15,Defense!$A$2:$AF$29,32)</f>
        <v>-6.634872769783081E-3</v>
      </c>
      <c r="E15" s="13">
        <f t="shared" si="1"/>
        <v>-9.1013343892782806E-3</v>
      </c>
      <c r="F15" s="3"/>
      <c r="G15" s="7"/>
      <c r="H15" s="3">
        <f ca="1">Offense!T8</f>
        <v>8.3102040816328323E-3</v>
      </c>
      <c r="I15" s="2">
        <f ca="1">Offense!E8</f>
        <v>0.95238095238095255</v>
      </c>
      <c r="J15" s="2">
        <f ca="1">Offense!Q8</f>
        <v>0.8465394185677122</v>
      </c>
      <c r="K15" s="16">
        <f ca="1">Defense!D5</f>
        <v>-1.4117137551645456</v>
      </c>
      <c r="L15" s="2">
        <f ca="1">Defense!P5</f>
        <v>-0.60515957264612241</v>
      </c>
      <c r="M15" s="2">
        <f ca="1">Defense!AC5</f>
        <v>0.49298783539549679</v>
      </c>
      <c r="O15" s="3">
        <f t="shared" si="2"/>
        <v>0.21926282517268564</v>
      </c>
      <c r="P15" s="3">
        <f t="shared" si="3"/>
        <v>0.24928385879544904</v>
      </c>
      <c r="Q15" s="7">
        <f t="shared" si="4"/>
        <v>0.62713986313559977</v>
      </c>
      <c r="R15" s="2"/>
      <c r="S15" s="3"/>
      <c r="T15" s="7"/>
      <c r="U15" t="s">
        <v>449</v>
      </c>
      <c r="V15" s="18">
        <v>0.62713986313559977</v>
      </c>
    </row>
    <row r="16" spans="1:22">
      <c r="A16" t="s">
        <v>455</v>
      </c>
      <c r="B16" s="2">
        <f ca="1">VLOOKUP(A16,Offense!$A$5:$V$32,21,FALSE)</f>
        <v>0</v>
      </c>
      <c r="C16" s="13">
        <f t="shared" si="0"/>
        <v>-2.3370789513528809E-2</v>
      </c>
      <c r="D16" s="2">
        <f ca="1">VLOOKUP(A16,Defense!$A$2:$AF$29,32)</f>
        <v>0.19864867463477814</v>
      </c>
      <c r="E16" s="13">
        <f t="shared" si="1"/>
        <v>0.27249475258542849</v>
      </c>
      <c r="F16" s="3"/>
      <c r="G16" s="7"/>
      <c r="H16" s="3">
        <f ca="1">Offense!T16</f>
        <v>0.10499591836734549</v>
      </c>
      <c r="I16" s="2">
        <f ca="1">Offense!E16</f>
        <v>0.45238095238095255</v>
      </c>
      <c r="J16" s="2">
        <f ca="1">Offense!Q16</f>
        <v>1.250753329207138</v>
      </c>
      <c r="K16" s="16">
        <f ca="1">Defense!D13</f>
        <v>0.43471128704020112</v>
      </c>
      <c r="L16" s="2">
        <f ca="1">Defense!P13</f>
        <v>1.5692068408381379</v>
      </c>
      <c r="M16" s="2">
        <f ca="1">Defense!AC13</f>
        <v>-0.64729248632778003</v>
      </c>
      <c r="O16" s="3">
        <f t="shared" si="2"/>
        <v>0.21453800351460892</v>
      </c>
      <c r="P16" s="3">
        <f t="shared" si="3"/>
        <v>0.24391212387358957</v>
      </c>
      <c r="Q16" s="7">
        <f t="shared" si="4"/>
        <v>0.62510485977416685</v>
      </c>
      <c r="R16" s="2"/>
      <c r="S16" s="3"/>
      <c r="T16" s="7"/>
      <c r="U16" t="s">
        <v>455</v>
      </c>
      <c r="V16" s="18">
        <v>0.62510485977416685</v>
      </c>
    </row>
    <row r="17" spans="1:22">
      <c r="A17" t="s">
        <v>456</v>
      </c>
      <c r="B17" s="2">
        <f ca="1">VLOOKUP(A17,Offense!$A$5:$V$32,21,FALSE)</f>
        <v>0</v>
      </c>
      <c r="C17" s="13">
        <f t="shared" si="0"/>
        <v>-2.3370789513528809E-2</v>
      </c>
      <c r="D17" s="2">
        <f ca="1">VLOOKUP(A17,Defense!$A$2:$AF$29,32)</f>
        <v>0.33683973324233935</v>
      </c>
      <c r="E17" s="13">
        <f t="shared" si="1"/>
        <v>0.46205724724600628</v>
      </c>
      <c r="F17" s="3"/>
      <c r="G17" s="7"/>
      <c r="H17" s="3">
        <f ca="1">Offense!T28</f>
        <v>-1.5102040816326532</v>
      </c>
      <c r="I17" s="2">
        <f ca="1">Offense!E28</f>
        <v>2.1190476190476191</v>
      </c>
      <c r="J17" s="2">
        <f ca="1">Offense!Q28</f>
        <v>0.74952808001424975</v>
      </c>
      <c r="K17" s="16">
        <f ca="1">Defense!D25</f>
        <v>4.8002421076562161E-3</v>
      </c>
      <c r="L17" s="2">
        <f ca="1">Defense!P25</f>
        <v>1.4838422680081145E-2</v>
      </c>
      <c r="M17" s="2">
        <f ca="1">Defense!AC25</f>
        <v>0.56324446869316258</v>
      </c>
      <c r="O17" s="3">
        <f t="shared" si="2"/>
        <v>6.4624042437183005E-2</v>
      </c>
      <c r="P17" s="3">
        <f t="shared" si="3"/>
        <v>7.3472238885065141E-2</v>
      </c>
      <c r="Q17" s="7">
        <f t="shared" si="4"/>
        <v>0.55901644668308426</v>
      </c>
      <c r="R17" s="2"/>
      <c r="S17" s="3"/>
      <c r="T17" s="7"/>
      <c r="U17" t="s">
        <v>456</v>
      </c>
      <c r="V17" s="18">
        <v>0.55901644668308426</v>
      </c>
    </row>
    <row r="18" spans="1:22">
      <c r="A18" t="s">
        <v>464</v>
      </c>
      <c r="B18" s="2">
        <f ca="1">VLOOKUP(A18,Offense!$A$5:$V$32,21,FALSE)</f>
        <v>0</v>
      </c>
      <c r="C18" s="13">
        <f t="shared" si="0"/>
        <v>-2.3370789513528809E-2</v>
      </c>
      <c r="D18" s="2">
        <f ca="1">VLOOKUP(A18,Defense!$A$2:$AF$29,32)</f>
        <v>0.63998849933675972</v>
      </c>
      <c r="E18" s="13">
        <f t="shared" si="1"/>
        <v>0.87789917604493684</v>
      </c>
      <c r="F18" s="3"/>
      <c r="G18" s="7"/>
      <c r="H18" s="3">
        <f ca="1">Offense!T18</f>
        <v>-0.46277551020408164</v>
      </c>
      <c r="I18" s="2">
        <f ca="1">Offense!E18</f>
        <v>-1.0476190476190474</v>
      </c>
      <c r="J18" s="2">
        <f ca="1">Offense!Q18</f>
        <v>0.86270797499328944</v>
      </c>
      <c r="K18" s="16">
        <f ca="1">Defense!D15</f>
        <v>0.95803980958558332</v>
      </c>
      <c r="L18" s="2">
        <f ca="1">Defense!P15</f>
        <v>0.25409076112546214</v>
      </c>
      <c r="M18" s="2">
        <f ca="1">Defense!AC15</f>
        <v>0.83972201123865597</v>
      </c>
      <c r="O18" s="3">
        <f t="shared" si="2"/>
        <v>4.7686258763089739E-2</v>
      </c>
      <c r="P18" s="3">
        <f t="shared" si="3"/>
        <v>5.4215367272674203E-2</v>
      </c>
      <c r="Q18" s="7">
        <f t="shared" si="4"/>
        <v>0.55140787890735943</v>
      </c>
      <c r="R18" s="2"/>
      <c r="S18" s="3"/>
      <c r="T18" s="7"/>
      <c r="U18" t="s">
        <v>464</v>
      </c>
      <c r="V18" s="18">
        <v>0.55140787890735943</v>
      </c>
    </row>
    <row r="19" spans="1:22">
      <c r="A19" t="s">
        <v>465</v>
      </c>
      <c r="B19" s="2">
        <f ca="1">VLOOKUP(A19,Offense!$A$5:$V$32,21,FALSE)</f>
        <v>0</v>
      </c>
      <c r="C19" s="13">
        <f t="shared" si="0"/>
        <v>-2.3370789513528809E-2</v>
      </c>
      <c r="D19" s="2">
        <f ca="1">VLOOKUP(A19,Defense!$A$2:$AF$29,32)</f>
        <v>-0.10826314810022321</v>
      </c>
      <c r="E19" s="13">
        <f t="shared" si="1"/>
        <v>-0.14850911947904527</v>
      </c>
      <c r="F19" s="3"/>
      <c r="G19" s="7"/>
      <c r="H19" s="3">
        <f ca="1">Offense!T31</f>
        <v>0.10396734693877488</v>
      </c>
      <c r="I19" s="2">
        <f ca="1">Offense!E31</f>
        <v>-4.761904761904745E-2</v>
      </c>
      <c r="J19" s="2">
        <f ca="1">Offense!Q31</f>
        <v>-2.2901605279942325</v>
      </c>
      <c r="K19" s="16">
        <f ca="1">Defense!D28</f>
        <v>-1.3249689545240544</v>
      </c>
      <c r="L19" s="2">
        <f ca="1">Defense!P28</f>
        <v>-1.6640441157011618</v>
      </c>
      <c r="M19" s="2">
        <f ca="1">Defense!AC28</f>
        <v>0.94687601310272307</v>
      </c>
      <c r="O19" s="3">
        <f t="shared" si="2"/>
        <v>-4.0199762042060938E-2</v>
      </c>
      <c r="P19" s="3">
        <f t="shared" si="3"/>
        <v>-4.5703834184437672E-2</v>
      </c>
      <c r="Q19" s="7">
        <f t="shared" si="4"/>
        <v>0.51168731681054114</v>
      </c>
      <c r="R19" s="2"/>
      <c r="S19" s="3"/>
      <c r="T19" s="7"/>
      <c r="U19" t="s">
        <v>465</v>
      </c>
      <c r="V19" s="18">
        <v>0.51168731681054114</v>
      </c>
    </row>
    <row r="20" spans="1:22">
      <c r="A20" t="s">
        <v>454</v>
      </c>
      <c r="B20" s="2">
        <f ca="1">VLOOKUP(A20,Offense!$A$5:$V$32,21,FALSE)</f>
        <v>0</v>
      </c>
      <c r="C20" s="13">
        <f t="shared" si="0"/>
        <v>-2.3370789513528809E-2</v>
      </c>
      <c r="D20" s="2">
        <f ca="1">VLOOKUP(A20,Defense!$A$2:$AF$29,32)</f>
        <v>-0.66541696171259679</v>
      </c>
      <c r="E20" s="13">
        <f t="shared" si="1"/>
        <v>-0.91278046874156049</v>
      </c>
      <c r="F20" s="3"/>
      <c r="G20" s="7"/>
      <c r="H20" s="3">
        <f ca="1">Offense!T11</f>
        <v>-0.24814693877551122</v>
      </c>
      <c r="I20" s="2">
        <f ca="1">Offense!E11</f>
        <v>2.1190476190476191</v>
      </c>
      <c r="J20" s="2">
        <f ca="1">Offense!Q11</f>
        <v>-0.64096777258537552</v>
      </c>
      <c r="K20" s="16">
        <f ca="1">Defense!D8</f>
        <v>-1.4183864321368918</v>
      </c>
      <c r="L20" s="2">
        <f ca="1">Defense!P8</f>
        <v>0.11980073890127907</v>
      </c>
      <c r="M20" s="2">
        <f ca="1">Defense!AC8</f>
        <v>-1.0612506350384927</v>
      </c>
      <c r="O20" s="3">
        <f t="shared" si="2"/>
        <v>-0.12827131433551223</v>
      </c>
      <c r="P20" s="3">
        <f t="shared" si="3"/>
        <v>-0.14583396973534868</v>
      </c>
      <c r="Q20" s="7">
        <f t="shared" si="4"/>
        <v>0.47176645397797934</v>
      </c>
      <c r="R20" s="2"/>
      <c r="S20" s="3"/>
      <c r="T20" s="7"/>
      <c r="U20" t="s">
        <v>454</v>
      </c>
      <c r="V20" s="18">
        <v>0.47176645397797934</v>
      </c>
    </row>
    <row r="21" spans="1:22">
      <c r="A21" t="s">
        <v>457</v>
      </c>
      <c r="B21" s="2">
        <f ca="1">VLOOKUP(A21,Offense!$A$5:$V$32,21,FALSE)</f>
        <v>0</v>
      </c>
      <c r="C21" s="13">
        <f t="shared" si="0"/>
        <v>-2.3370789513528809E-2</v>
      </c>
      <c r="D21" s="2">
        <f ca="1">VLOOKUP(A21,Defense!$A$2:$AF$29,32)</f>
        <v>-2.3001236092550357E-4</v>
      </c>
      <c r="E21" s="13">
        <f t="shared" si="1"/>
        <v>-3.1551764187419574E-4</v>
      </c>
      <c r="F21" s="3"/>
      <c r="G21" s="7"/>
      <c r="H21" s="3">
        <f ca="1">Offense!T32</f>
        <v>-0.90540408163265451</v>
      </c>
      <c r="I21" s="2">
        <f ca="1">Offense!E32</f>
        <v>-4.761904761904745E-2</v>
      </c>
      <c r="J21" s="2">
        <f ca="1">Offense!Q32</f>
        <v>1.5417873448675243</v>
      </c>
      <c r="K21" s="16">
        <f ca="1">Defense!D29</f>
        <v>-0.19347358792775274</v>
      </c>
      <c r="L21" s="2">
        <f ca="1">Defense!P29</f>
        <v>-1.2297882583938478</v>
      </c>
      <c r="M21" s="2">
        <f ca="1">Defense!AC29</f>
        <v>0.75682929281551059</v>
      </c>
      <c r="O21" s="3">
        <f t="shared" si="2"/>
        <v>-0.23509804193006384</v>
      </c>
      <c r="P21" s="3">
        <f t="shared" si="3"/>
        <v>-0.26728720220321855</v>
      </c>
      <c r="Q21" s="7">
        <f t="shared" si="4"/>
        <v>0.42376010347030502</v>
      </c>
      <c r="R21" s="2"/>
      <c r="S21" s="3"/>
      <c r="T21" s="7"/>
      <c r="U21" t="s">
        <v>457</v>
      </c>
      <c r="V21" s="18">
        <v>0.42376010347030502</v>
      </c>
    </row>
    <row r="22" spans="1:22">
      <c r="A22" t="s">
        <v>460</v>
      </c>
      <c r="B22" s="2">
        <f ca="1">VLOOKUP(A22,Offense!$A$5:$V$32,21,FALSE)</f>
        <v>0</v>
      </c>
      <c r="C22" s="13">
        <f t="shared" si="0"/>
        <v>-2.3370789513528809E-2</v>
      </c>
      <c r="D22" s="2">
        <f ca="1">VLOOKUP(A22,Defense!$A$2:$AF$29,32)</f>
        <v>-0.12866861274889768</v>
      </c>
      <c r="E22" s="13">
        <f t="shared" si="1"/>
        <v>-0.17650015466241215</v>
      </c>
      <c r="F22" s="3"/>
      <c r="G22" s="7"/>
      <c r="H22" s="3">
        <f ca="1">Offense!T10</f>
        <v>-1.0698612244897956</v>
      </c>
      <c r="I22" s="2">
        <f ca="1">Offense!E10</f>
        <v>0.95238095238095255</v>
      </c>
      <c r="J22" s="2">
        <f ca="1">Offense!Q10</f>
        <v>-0.72181055471326061</v>
      </c>
      <c r="K22" s="16">
        <f ca="1">Defense!D7</f>
        <v>-0.31930121083484003</v>
      </c>
      <c r="L22" s="2">
        <f ca="1">Defense!P7</f>
        <v>-0.40346727873087668</v>
      </c>
      <c r="M22" s="2">
        <f ca="1">Defense!AC7</f>
        <v>5.527384664888399E-2</v>
      </c>
      <c r="O22" s="3">
        <f t="shared" si="2"/>
        <v>-0.2902790423219988</v>
      </c>
      <c r="P22" s="3">
        <f t="shared" si="3"/>
        <v>-0.33002347634846446</v>
      </c>
      <c r="Q22" s="7">
        <f t="shared" si="4"/>
        <v>0.39935394510426381</v>
      </c>
      <c r="R22" s="2"/>
      <c r="S22" s="3"/>
      <c r="T22" s="7"/>
      <c r="U22" t="s">
        <v>460</v>
      </c>
      <c r="V22" s="18">
        <v>0.39935394510426381</v>
      </c>
    </row>
    <row r="23" spans="1:22">
      <c r="A23" t="s">
        <v>467</v>
      </c>
      <c r="B23" s="2">
        <f ca="1">VLOOKUP(A23,Offense!$A$5:$V$32,21,FALSE)</f>
        <v>0</v>
      </c>
      <c r="C23" s="13">
        <f t="shared" si="0"/>
        <v>-2.3370789513528809E-2</v>
      </c>
      <c r="D23" s="2">
        <f ca="1">VLOOKUP(A23,Defense!$A$2:$AF$29,32)</f>
        <v>-0.65620081712014577</v>
      </c>
      <c r="E23" s="13">
        <f t="shared" si="1"/>
        <v>-0.90013829508936427</v>
      </c>
      <c r="F23" s="3"/>
      <c r="G23" s="7"/>
      <c r="H23" s="3">
        <f ca="1">Offense!T5</f>
        <v>-0.4564897959183673</v>
      </c>
      <c r="I23" s="2">
        <f ca="1">Offense!E5</f>
        <v>-4.761904761904745E-2</v>
      </c>
      <c r="J23" s="2">
        <f ca="1">Offense!Q5</f>
        <v>-0.91583323182018439</v>
      </c>
      <c r="K23" s="16">
        <f ca="1">Defense!D2</f>
        <v>-0.56904997751405639</v>
      </c>
      <c r="L23" s="2">
        <f ca="1">Defense!P2</f>
        <v>-1.4386838485203537</v>
      </c>
      <c r="M23" s="2">
        <f ca="1">Defense!AC2</f>
        <v>-0.19542608224063002</v>
      </c>
      <c r="O23" s="3">
        <f t="shared" si="2"/>
        <v>-0.53282006046007147</v>
      </c>
      <c r="P23" s="3">
        <f t="shared" si="3"/>
        <v>-0.60577273238408202</v>
      </c>
      <c r="Q23" s="7">
        <f t="shared" si="4"/>
        <v>0.29778945038730675</v>
      </c>
      <c r="R23" s="2"/>
      <c r="S23" s="3"/>
      <c r="T23" s="7"/>
      <c r="U23" t="s">
        <v>467</v>
      </c>
      <c r="V23" s="18">
        <v>0.29778945038730675</v>
      </c>
    </row>
    <row r="24" spans="1:22">
      <c r="A24" t="s">
        <v>446</v>
      </c>
      <c r="B24" s="2">
        <f ca="1">VLOOKUP(A24,Offense!$A$5:$V$32,21,FALSE)</f>
        <v>0</v>
      </c>
      <c r="C24" s="13">
        <f t="shared" si="0"/>
        <v>-2.3370789513528809E-2</v>
      </c>
      <c r="D24" s="2">
        <f ca="1">VLOOKUP(A24,Defense!$A$2:$AF$29,32)</f>
        <v>-0.20039436413774697</v>
      </c>
      <c r="E24" s="13">
        <f t="shared" si="1"/>
        <v>-0.27488938839197224</v>
      </c>
      <c r="F24" s="3"/>
      <c r="G24" s="7"/>
      <c r="H24" s="3">
        <f ca="1">Offense!T22</f>
        <v>-0.85351836734693909</v>
      </c>
      <c r="I24" s="2">
        <f ca="1">Offense!E22</f>
        <v>-1.0476190476190474</v>
      </c>
      <c r="J24" s="2">
        <f ca="1">Offense!Q22</f>
        <v>-0.64096777258537552</v>
      </c>
      <c r="K24" s="16">
        <f ca="1">Defense!D19</f>
        <v>-1.4250591091092366</v>
      </c>
      <c r="L24" s="2">
        <f ca="1">Defense!P19</f>
        <v>0.49077049378110837</v>
      </c>
      <c r="M24" s="2">
        <f ca="1">Defense!AC19</f>
        <v>-0.49262680439191114</v>
      </c>
      <c r="O24" s="3">
        <f t="shared" si="2"/>
        <v>-0.63058011348107512</v>
      </c>
      <c r="P24" s="3">
        <f t="shared" si="3"/>
        <v>-0.71691789907583803</v>
      </c>
      <c r="Q24" s="7">
        <f t="shared" si="4"/>
        <v>0.26046447467200962</v>
      </c>
      <c r="R24" s="2"/>
      <c r="S24" s="3"/>
      <c r="T24" s="7"/>
      <c r="U24" t="s">
        <v>446</v>
      </c>
      <c r="V24" s="18">
        <v>0.26046447467200962</v>
      </c>
    </row>
    <row r="25" spans="1:22">
      <c r="A25" t="s">
        <v>1631</v>
      </c>
      <c r="B25" s="2">
        <f ca="1">VLOOKUP(A25,Offense!$A$5:$V$32,21,FALSE)</f>
        <v>0</v>
      </c>
      <c r="C25" s="13">
        <f t="shared" si="0"/>
        <v>-2.3370789513528809E-2</v>
      </c>
      <c r="D25" s="2">
        <f ca="1">VLOOKUP(A25,Defense!$A$2:$AF$29,32)</f>
        <v>6.2083699377361551E-2</v>
      </c>
      <c r="E25" s="13">
        <f t="shared" si="1"/>
        <v>8.5162824934651257E-2</v>
      </c>
      <c r="F25" s="3"/>
      <c r="G25" s="7"/>
      <c r="H25" s="3">
        <f ca="1">Offense!T24</f>
        <v>-1.9210612244897962</v>
      </c>
      <c r="I25" s="2">
        <f ca="1">Offense!E24</f>
        <v>-4.761904761904745E-2</v>
      </c>
      <c r="J25" s="2">
        <f ca="1">Offense!Q24</f>
        <v>-0.91583323182018439</v>
      </c>
      <c r="K25" s="16">
        <f ca="1">Defense!D21</f>
        <v>-0.22588373322200264</v>
      </c>
      <c r="L25" s="2">
        <f ca="1">Defense!P21</f>
        <v>-0.62831302475373807</v>
      </c>
      <c r="M25" s="2">
        <f ca="1">Defense!AC21</f>
        <v>0.5051184771159577</v>
      </c>
      <c r="O25" s="3">
        <f t="shared" si="2"/>
        <v>-0.64811958319734653</v>
      </c>
      <c r="P25" s="3">
        <f t="shared" si="3"/>
        <v>-0.73685883839673993</v>
      </c>
      <c r="Q25" s="7">
        <f t="shared" si="4"/>
        <v>0.25403205964881093</v>
      </c>
      <c r="R25" s="2"/>
      <c r="S25" s="3"/>
      <c r="T25" s="7"/>
      <c r="U25" t="s">
        <v>1631</v>
      </c>
      <c r="V25" s="18">
        <v>0.25403205964881093</v>
      </c>
    </row>
    <row r="26" spans="1:22">
      <c r="A26" t="s">
        <v>450</v>
      </c>
      <c r="B26" s="2">
        <f ca="1">VLOOKUP(A26,Offense!$A$5:$V$32,21,FALSE)</f>
        <v>0</v>
      </c>
      <c r="C26" s="13">
        <f t="shared" si="0"/>
        <v>-2.3370789513528809E-2</v>
      </c>
      <c r="D26" s="2">
        <f ca="1">VLOOKUP(A26,Defense!$A$2:$AF$29,32)</f>
        <v>-1.0443460860742253</v>
      </c>
      <c r="E26" s="13">
        <f t="shared" si="1"/>
        <v>-1.4325735062746587</v>
      </c>
      <c r="F26" s="3"/>
      <c r="G26" s="7"/>
      <c r="H26" s="3">
        <f ca="1">Offense!T9</f>
        <v>0.84088163265306137</v>
      </c>
      <c r="I26" s="2">
        <f ca="1">Offense!E9</f>
        <v>-2.0476190476190474</v>
      </c>
      <c r="J26" s="2">
        <f ca="1">Offense!Q9</f>
        <v>-0.64096777258537552</v>
      </c>
      <c r="K26" s="16">
        <f ca="1">Defense!D6</f>
        <v>-0.89315143045655254</v>
      </c>
      <c r="L26" s="2">
        <f ca="1">Defense!P6</f>
        <v>-0.20486211176331159</v>
      </c>
      <c r="M26" s="2">
        <f ca="1">Defense!AC6</f>
        <v>-1.5631559362225409</v>
      </c>
      <c r="O26" s="3">
        <f t="shared" si="2"/>
        <v>-0.6930037852324884</v>
      </c>
      <c r="P26" s="3">
        <f t="shared" si="3"/>
        <v>-0.7878884968601052</v>
      </c>
      <c r="Q26" s="7">
        <f t="shared" si="4"/>
        <v>0.23795854999210286</v>
      </c>
      <c r="R26" s="2"/>
      <c r="S26" s="3"/>
      <c r="T26" s="7"/>
      <c r="U26" t="s">
        <v>450</v>
      </c>
      <c r="V26" s="18">
        <v>0.23795854999210286</v>
      </c>
    </row>
    <row r="27" spans="1:22">
      <c r="A27" t="s">
        <v>463</v>
      </c>
      <c r="B27" s="2">
        <f ca="1">VLOOKUP(A27,Offense!$A$5:$V$32,21,FALSE)</f>
        <v>0</v>
      </c>
      <c r="C27" s="13">
        <f t="shared" si="0"/>
        <v>-2.3370789513528809E-2</v>
      </c>
      <c r="D27" s="2">
        <f ca="1">VLOOKUP(A27,Defense!$A$2:$AF$29,32)</f>
        <v>-1.0578466571949194</v>
      </c>
      <c r="E27" s="13">
        <f t="shared" si="1"/>
        <v>-1.4510928082234846</v>
      </c>
      <c r="F27" s="3"/>
      <c r="G27" s="7"/>
      <c r="H27" s="3">
        <f ca="1">Offense!T13</f>
        <v>9.333877551020342E-2</v>
      </c>
      <c r="I27" s="2">
        <f ca="1">Offense!E13</f>
        <v>-1.0476190476190474</v>
      </c>
      <c r="J27" s="2">
        <f ca="1">Offense!Q13</f>
        <v>-1.1098559089271092</v>
      </c>
      <c r="K27" s="16">
        <f ca="1">Defense!D10</f>
        <v>0.14778617722934548</v>
      </c>
      <c r="L27" s="2">
        <f ca="1">Defense!P10</f>
        <v>-0.25991587566364621</v>
      </c>
      <c r="M27" s="2">
        <f ca="1">Defense!AC10</f>
        <v>-1.6571684095561097</v>
      </c>
      <c r="O27" s="3">
        <f t="shared" si="2"/>
        <v>-0.8050210754414715</v>
      </c>
      <c r="P27" s="3">
        <f t="shared" si="3"/>
        <v>-0.91524297353946338</v>
      </c>
      <c r="Q27" s="7">
        <f t="shared" si="4"/>
        <v>0.2003871448828477</v>
      </c>
      <c r="R27" s="2"/>
      <c r="S27" s="3"/>
      <c r="T27" s="7"/>
      <c r="U27" t="s">
        <v>463</v>
      </c>
      <c r="V27" s="18">
        <v>0.2003871448828477</v>
      </c>
    </row>
    <row r="28" spans="1:22">
      <c r="A28" t="s">
        <v>451</v>
      </c>
      <c r="B28" s="2">
        <f ca="1">VLOOKUP(A28,Offense!$A$5:$V$32,21,FALSE)</f>
        <v>0</v>
      </c>
      <c r="C28" s="13">
        <f t="shared" si="0"/>
        <v>-2.3370789513528809E-2</v>
      </c>
      <c r="D28" s="2">
        <f ca="1">VLOOKUP(A28,Defense!$A$2:$AF$29,32)</f>
        <v>1.0862064203810431</v>
      </c>
      <c r="E28" s="13">
        <f t="shared" si="1"/>
        <v>1.4899950896859291</v>
      </c>
      <c r="F28" s="3"/>
      <c r="G28" s="7"/>
      <c r="H28" s="3">
        <f ca="1">Offense!T25</f>
        <v>-3.0490612244897966</v>
      </c>
      <c r="I28" s="2">
        <f ca="1">Offense!E25</f>
        <v>-2.0476190476190474</v>
      </c>
      <c r="J28" s="2">
        <f ca="1">Offense!Q25</f>
        <v>-0.23675386194594961</v>
      </c>
      <c r="K28" s="16">
        <f ca="1">Defense!D22</f>
        <v>5.2462220481552642E-2</v>
      </c>
      <c r="L28" s="2">
        <f ca="1">Defense!P22</f>
        <v>0.90187289898080591</v>
      </c>
      <c r="M28" s="2">
        <f ca="1">Defense!AC22</f>
        <v>1.3001809532111344</v>
      </c>
      <c r="O28" s="3">
        <f t="shared" si="2"/>
        <v>-0.81814242020315597</v>
      </c>
      <c r="P28" s="3">
        <f t="shared" si="3"/>
        <v>-0.93016086694981259</v>
      </c>
      <c r="Q28" s="7">
        <f t="shared" si="4"/>
        <v>0.19623209603211678</v>
      </c>
      <c r="R28" s="2"/>
      <c r="S28" s="3"/>
      <c r="T28" s="7"/>
      <c r="U28" t="s">
        <v>451</v>
      </c>
      <c r="V28" s="18">
        <v>0.19623209603211678</v>
      </c>
    </row>
    <row r="29" spans="1:22">
      <c r="A29" t="s">
        <v>466</v>
      </c>
      <c r="B29" s="2">
        <f ca="1">VLOOKUP(A29,Offense!$A$5:$V$32,21,FALSE)</f>
        <v>0</v>
      </c>
      <c r="C29" s="13">
        <f t="shared" si="0"/>
        <v>-2.3370789513528809E-2</v>
      </c>
      <c r="D29" s="2">
        <f ca="1">VLOOKUP(A29,Defense!$A$2:$AF$29,32)</f>
        <v>-0.56683394613154103</v>
      </c>
      <c r="E29" s="13">
        <f t="shared" si="1"/>
        <v>-0.77754999469347297</v>
      </c>
      <c r="F29" s="3"/>
      <c r="G29" s="7"/>
      <c r="H29" s="3">
        <f ca="1">Offense!T20</f>
        <v>-1.9280326530612242</v>
      </c>
      <c r="I29" s="2">
        <f ca="1">Offense!E20</f>
        <v>-4.761904761904745E-2</v>
      </c>
      <c r="J29" s="2">
        <f ca="1">Offense!Q20</f>
        <v>0.74952808001424975</v>
      </c>
      <c r="K29" s="16">
        <f ca="1">Defense!D17</f>
        <v>0.44900988055236923</v>
      </c>
      <c r="L29" s="2">
        <f ca="1">Defense!P17</f>
        <v>-0.22801556387093</v>
      </c>
      <c r="M29" s="2">
        <f ca="1">Defense!AC17</f>
        <v>-0.8717093581562988</v>
      </c>
      <c r="O29" s="3">
        <f t="shared" si="2"/>
        <v>-0.99218962211988049</v>
      </c>
      <c r="P29" s="3">
        <f t="shared" si="3"/>
        <v>-1.1280382685211057</v>
      </c>
      <c r="Q29" s="7">
        <f t="shared" si="4"/>
        <v>0.14616259393250841</v>
      </c>
      <c r="R29" s="2"/>
      <c r="S29" s="3"/>
      <c r="T29" s="7"/>
      <c r="U29" t="s">
        <v>466</v>
      </c>
      <c r="V29" s="18">
        <v>0.14616259393250841</v>
      </c>
    </row>
    <row r="30" spans="1:22">
      <c r="A30" t="s">
        <v>469</v>
      </c>
      <c r="B30" s="2">
        <f ca="1">VLOOKUP(A30,Offense!$A$5:$V$32,21,FALSE)</f>
        <v>0</v>
      </c>
      <c r="C30" s="13">
        <f t="shared" si="0"/>
        <v>-2.3370789513528809E-2</v>
      </c>
      <c r="D30" s="2">
        <f ca="1">VLOOKUP(A30,Defense!$A$2:$AF$29,32)</f>
        <v>-1.2666004457946924</v>
      </c>
      <c r="E30" s="13">
        <f t="shared" si="1"/>
        <v>-1.7374491711861364</v>
      </c>
      <c r="F30" s="3"/>
      <c r="G30" s="7"/>
      <c r="H30" s="3">
        <f ca="1">Offense!T29</f>
        <v>-0.68220408163265189</v>
      </c>
      <c r="I30" s="2">
        <f ca="1">Offense!E29</f>
        <v>-2.0476190476190474</v>
      </c>
      <c r="J30" s="2">
        <f ca="1">Offense!Q29</f>
        <v>-0.34993375692498818</v>
      </c>
      <c r="K30" s="16">
        <f ca="1">Defense!D26</f>
        <v>0.302210987160769</v>
      </c>
      <c r="L30" s="2">
        <f ca="1">Defense!P26</f>
        <v>-1.3615056748282941</v>
      </c>
      <c r="M30" s="2">
        <f ca="1">Defense!AC26</f>
        <v>-1.3665384516700776</v>
      </c>
      <c r="O30" s="3">
        <f t="shared" si="2"/>
        <v>-1.3150883961771664</v>
      </c>
      <c r="P30" s="3">
        <f t="shared" si="3"/>
        <v>-1.4951477059459202</v>
      </c>
      <c r="Q30" s="7">
        <f t="shared" si="4"/>
        <v>7.7782892894518119E-2</v>
      </c>
      <c r="R30" s="2"/>
      <c r="S30" s="3"/>
      <c r="T30" s="7"/>
      <c r="U30" t="s">
        <v>469</v>
      </c>
      <c r="V30" s="18">
        <v>7.7782892894518119E-2</v>
      </c>
    </row>
    <row r="31" spans="1:22">
      <c r="A31" t="s">
        <v>448</v>
      </c>
      <c r="B31" s="2">
        <f ca="1">VLOOKUP(A31,Offense!$A$5:$V$32,21,FALSE)</f>
        <v>0</v>
      </c>
      <c r="C31" s="13">
        <f t="shared" si="0"/>
        <v>-2.3370789513528809E-2</v>
      </c>
      <c r="D31" s="2">
        <f ca="1">VLOOKUP(A31,Defense!$A$2:$AF$29,32)</f>
        <v>-0.50615713465692302</v>
      </c>
      <c r="E31" s="13">
        <f t="shared" si="1"/>
        <v>-0.69431705714255665</v>
      </c>
      <c r="F31" s="3"/>
      <c r="G31" s="7"/>
      <c r="H31" s="3">
        <f ca="1">Offense!T19</f>
        <v>-1.7644897959183676</v>
      </c>
      <c r="I31" s="2">
        <f ca="1">Offense!E19</f>
        <v>-3.214285714285714</v>
      </c>
      <c r="J31" s="2">
        <f ca="1">Offense!Q19</f>
        <v>-0.91583323182018439</v>
      </c>
      <c r="K31" s="16">
        <f ca="1">Defense!D16</f>
        <v>0.34606000726475311</v>
      </c>
      <c r="L31" s="2">
        <f ca="1">Defense!P16</f>
        <v>-1.171132846387883</v>
      </c>
      <c r="M31" s="2">
        <f ca="1">Defense!AC16</f>
        <v>-0.1923934218105148</v>
      </c>
      <c r="O31" s="3">
        <f t="shared" si="2"/>
        <v>-1.469450571059651</v>
      </c>
      <c r="P31" s="3">
        <f t="shared" si="3"/>
        <v>-1.6706448454015386</v>
      </c>
      <c r="Q31" s="7">
        <f t="shared" si="4"/>
        <v>5.5284477298773949E-2</v>
      </c>
      <c r="R31" s="2"/>
      <c r="S31" s="3"/>
      <c r="T31" s="7"/>
      <c r="U31" t="s">
        <v>448</v>
      </c>
      <c r="V31" s="18">
        <v>5.5284477298773949E-2</v>
      </c>
    </row>
    <row r="32" spans="1:22">
      <c r="A32" t="s">
        <v>452</v>
      </c>
      <c r="B32" s="2">
        <f ca="1">VLOOKUP(A32,Offense!$A$5:$V$32,21,FALSE)</f>
        <v>0</v>
      </c>
      <c r="C32" s="13">
        <f t="shared" si="0"/>
        <v>-2.3370789513528809E-2</v>
      </c>
      <c r="D32" s="2">
        <f ca="1">VLOOKUP(A32,Defense!$A$2:$AF$29,32)</f>
        <v>-1.8885103543125994</v>
      </c>
      <c r="E32" s="13">
        <f t="shared" si="1"/>
        <v>-2.5905491828705078</v>
      </c>
      <c r="F32" s="3"/>
      <c r="G32" s="7"/>
      <c r="H32" s="3">
        <f ca="1">Offense!T15</f>
        <v>-2.0395755102040818</v>
      </c>
      <c r="I32" s="2">
        <f ca="1">Offense!E15</f>
        <v>-1.0476190476190474</v>
      </c>
      <c r="J32" s="2">
        <f ca="1">Offense!Q15</f>
        <v>-0.81882189326672195</v>
      </c>
      <c r="K32" s="16">
        <f ca="1">Defense!D12</f>
        <v>-0.9055435448337652</v>
      </c>
      <c r="L32" s="2">
        <f ca="1">Defense!P12</f>
        <v>-1.4556630467326053</v>
      </c>
      <c r="M32" s="2">
        <f ca="1">Defense!AC12</f>
        <v>-2.2465154198084791</v>
      </c>
      <c r="O32" s="3">
        <f t="shared" si="2"/>
        <v>-1.9899371551589502</v>
      </c>
      <c r="P32" s="3">
        <f t="shared" si="3"/>
        <v>-2.262395426163911</v>
      </c>
      <c r="Q32" s="7">
        <f t="shared" si="4"/>
        <v>1.4356972919147282E-2</v>
      </c>
      <c r="R32" s="2"/>
      <c r="S32" s="3"/>
      <c r="T32" s="7"/>
      <c r="U32" t="s">
        <v>452</v>
      </c>
      <c r="V32" s="18">
        <v>1.4356972919147282E-2</v>
      </c>
    </row>
    <row r="33" spans="1:16">
      <c r="O33" s="3"/>
    </row>
    <row r="34" spans="1:16">
      <c r="B34" s="3">
        <v>1.5892136869199592E-2</v>
      </c>
      <c r="C34" s="3"/>
      <c r="D34" s="3">
        <v>7.8508628169921781E-16</v>
      </c>
      <c r="E34" s="3"/>
      <c r="F34" s="3"/>
      <c r="O34" s="3"/>
      <c r="P34" s="3"/>
    </row>
    <row r="35" spans="1:16">
      <c r="B35">
        <v>0.68</v>
      </c>
      <c r="D35">
        <v>0.72899999999999998</v>
      </c>
    </row>
    <row r="37" spans="1:16">
      <c r="A37" t="s">
        <v>1644</v>
      </c>
      <c r="B37" s="3">
        <f>AVERAGE(B5:B32)</f>
        <v>0</v>
      </c>
      <c r="C37" s="3">
        <f>AVERAGE(C5:C32)</f>
        <v>-2.3370789513528809E-2</v>
      </c>
      <c r="D37" s="3">
        <f>AVERAGE(D5:D32)</f>
        <v>-0.1188752736583055</v>
      </c>
      <c r="E37" s="3">
        <f>AVERAGE(E5:E32)</f>
        <v>-0.16306621901002233</v>
      </c>
      <c r="F37" s="3"/>
      <c r="O37" s="3">
        <f>AVERAGE(O5:O32)</f>
        <v>-6.5971145539957879E-2</v>
      </c>
      <c r="P37" s="3"/>
    </row>
    <row r="38" spans="1:16">
      <c r="A38" t="s">
        <v>1646</v>
      </c>
      <c r="B38" s="3">
        <f>STDEVP(B5:B32)</f>
        <v>0</v>
      </c>
      <c r="C38" s="3">
        <f>STDEVP(C5:C32)</f>
        <v>0</v>
      </c>
      <c r="D38">
        <f>STDEVP(D5:D32)</f>
        <v>0.69351514967662542</v>
      </c>
      <c r="E38" s="3">
        <f>STDEVP(E5:E32)</f>
        <v>0.95132393645627644</v>
      </c>
      <c r="O38" s="3">
        <f>STDEVP(O5:O32)</f>
        <v>0.87957088851309351</v>
      </c>
      <c r="P38" s="3"/>
    </row>
    <row r="40" spans="1:16">
      <c r="H40" s="3">
        <f t="shared" ref="H40:M40" si="5">AVERAGE(H5:H32)</f>
        <v>-1.2688263138573217E-16</v>
      </c>
      <c r="I40" s="3">
        <f t="shared" si="5"/>
        <v>1.1102230246251565E-16</v>
      </c>
      <c r="J40" s="3">
        <f t="shared" si="5"/>
        <v>2.9738116731030977E-16</v>
      </c>
      <c r="K40" s="3">
        <f t="shared" si="5"/>
        <v>-8.2473710400725917E-16</v>
      </c>
      <c r="L40" s="3">
        <f t="shared" si="5"/>
        <v>-0.13598977962097039</v>
      </c>
      <c r="M40" s="3">
        <f t="shared" si="5"/>
        <v>-0.12049409744653707</v>
      </c>
    </row>
    <row r="41" spans="1:16">
      <c r="H41">
        <f t="shared" ref="H41:M41" si="6">STDEVP(H5:H32)</f>
        <v>1.8558663317346267</v>
      </c>
      <c r="I41">
        <f t="shared" si="6"/>
        <v>1.7359739174817319</v>
      </c>
      <c r="J41">
        <f t="shared" si="6"/>
        <v>0.99999999999998779</v>
      </c>
      <c r="K41">
        <f t="shared" si="6"/>
        <v>0.98198050606197196</v>
      </c>
      <c r="L41">
        <f t="shared" si="6"/>
        <v>0.90962549925358205</v>
      </c>
      <c r="M41">
        <f t="shared" si="6"/>
        <v>0.94101686820905117</v>
      </c>
    </row>
  </sheetData>
  <phoneticPr fontId="5" type="noConversion"/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817"/>
  <sheetViews>
    <sheetView topLeftCell="A393" workbookViewId="0">
      <selection activeCell="B423" sqref="B423"/>
    </sheetView>
  </sheetViews>
  <sheetFormatPr defaultRowHeight="15"/>
  <sheetData>
    <row r="2" spans="1:12">
      <c r="A2" t="s">
        <v>1663</v>
      </c>
      <c r="B2" t="str">
        <f ca="1">inputfromtsbtoolfile!B50</f>
        <v xml:space="preserve"> nate ODOMES</v>
      </c>
      <c r="C2" t="str">
        <f ca="1">inputfromtsbtoolfile!C50</f>
        <v xml:space="preserve"> Face=0xc3</v>
      </c>
      <c r="D2" t="str">
        <f ca="1">inputfromtsbtoolfile!D50</f>
        <v xml:space="preserve"> #37</v>
      </c>
      <c r="E2">
        <f ca="1">inputfromtsbtoolfile!E50</f>
        <v>38</v>
      </c>
      <c r="F2">
        <f ca="1">inputfromtsbtoolfile!F50</f>
        <v>44</v>
      </c>
      <c r="G2">
        <f ca="1">inputfromtsbtoolfile!G50</f>
        <v>56</v>
      </c>
      <c r="H2">
        <f ca="1">inputfromtsbtoolfile!H50</f>
        <v>38</v>
      </c>
      <c r="I2">
        <f ca="1">inputfromtsbtoolfile!I50</f>
        <v>38</v>
      </c>
      <c r="J2">
        <f ca="1">inputfromtsbtoolfile!J50</f>
        <v>56</v>
      </c>
      <c r="K2" t="str">
        <f ca="1">inputfromtsbtoolfile!K50</f>
        <v>[0</v>
      </c>
      <c r="L2" t="str">
        <f ca="1">inputfromtsbtoolfile!L50</f>
        <v xml:space="preserve"> 25 ]</v>
      </c>
    </row>
    <row r="3" spans="1:12">
      <c r="A3" t="s">
        <v>1663</v>
      </c>
      <c r="B3" t="str">
        <f ca="1">inputfromtsbtoolfile!B85</f>
        <v xml:space="preserve"> eugene DANIEL</v>
      </c>
      <c r="C3" t="str">
        <f ca="1">inputfromtsbtoolfile!C85</f>
        <v xml:space="preserve"> Face=0x99</v>
      </c>
      <c r="D3" t="str">
        <f ca="1">inputfromtsbtoolfile!D85</f>
        <v xml:space="preserve"> #38</v>
      </c>
      <c r="E3">
        <f ca="1">inputfromtsbtoolfile!E85</f>
        <v>25</v>
      </c>
      <c r="F3">
        <f ca="1">inputfromtsbtoolfile!F85</f>
        <v>31</v>
      </c>
      <c r="G3">
        <f ca="1">inputfromtsbtoolfile!G85</f>
        <v>38</v>
      </c>
      <c r="H3">
        <f ca="1">inputfromtsbtoolfile!H85</f>
        <v>38</v>
      </c>
      <c r="I3">
        <f ca="1">inputfromtsbtoolfile!I85</f>
        <v>31</v>
      </c>
      <c r="J3">
        <f ca="1">inputfromtsbtoolfile!J85</f>
        <v>31</v>
      </c>
      <c r="K3" t="str">
        <f ca="1">inputfromtsbtoolfile!K85</f>
        <v>[0</v>
      </c>
      <c r="L3" t="str">
        <f ca="1">inputfromtsbtoolfile!L85</f>
        <v xml:space="preserve"> 18 ]</v>
      </c>
    </row>
    <row r="4" spans="1:12">
      <c r="A4" t="s">
        <v>1663</v>
      </c>
      <c r="B4" t="str">
        <f ca="1">inputfromtsbtoolfile!B120</f>
        <v xml:space="preserve"> j.b. BROWN</v>
      </c>
      <c r="C4" t="str">
        <f ca="1">inputfromtsbtoolfile!C120</f>
        <v xml:space="preserve"> Face=0xa4</v>
      </c>
      <c r="D4" t="str">
        <f ca="1">inputfromtsbtoolfile!D120</f>
        <v xml:space="preserve"> #37</v>
      </c>
      <c r="E4">
        <f ca="1">inputfromtsbtoolfile!E120</f>
        <v>25</v>
      </c>
      <c r="F4">
        <f ca="1">inputfromtsbtoolfile!F120</f>
        <v>31</v>
      </c>
      <c r="G4">
        <f ca="1">inputfromtsbtoolfile!G120</f>
        <v>44</v>
      </c>
      <c r="H4">
        <f ca="1">inputfromtsbtoolfile!H120</f>
        <v>50</v>
      </c>
      <c r="I4">
        <f ca="1">inputfromtsbtoolfile!I120</f>
        <v>44</v>
      </c>
      <c r="J4">
        <f ca="1">inputfromtsbtoolfile!J120</f>
        <v>50</v>
      </c>
      <c r="K4" t="str">
        <f ca="1">inputfromtsbtoolfile!K120</f>
        <v>[8</v>
      </c>
      <c r="L4" t="str">
        <f ca="1">inputfromtsbtoolfile!L120</f>
        <v xml:space="preserve"> 13 ]</v>
      </c>
    </row>
    <row r="5" spans="1:12">
      <c r="A5" t="s">
        <v>1663</v>
      </c>
      <c r="B5" t="str">
        <f ca="1">inputfromtsbtoolfile!B155</f>
        <v xml:space="preserve"> maurice HURST</v>
      </c>
      <c r="C5" t="str">
        <f ca="1">inputfromtsbtoolfile!C155</f>
        <v xml:space="preserve"> Face=0x88</v>
      </c>
      <c r="D5" t="str">
        <f ca="1">inputfromtsbtoolfile!D155</f>
        <v xml:space="preserve"> #37</v>
      </c>
      <c r="E5">
        <f ca="1">inputfromtsbtoolfile!E155</f>
        <v>31</v>
      </c>
      <c r="F5">
        <f ca="1">inputfromtsbtoolfile!F155</f>
        <v>38</v>
      </c>
      <c r="G5">
        <f ca="1">inputfromtsbtoolfile!G155</f>
        <v>50</v>
      </c>
      <c r="H5">
        <f ca="1">inputfromtsbtoolfile!H155</f>
        <v>44</v>
      </c>
      <c r="I5">
        <f ca="1">inputfromtsbtoolfile!I155</f>
        <v>50</v>
      </c>
      <c r="J5">
        <f ca="1">inputfromtsbtoolfile!J155</f>
        <v>38</v>
      </c>
      <c r="K5" t="str">
        <f ca="1">inputfromtsbtoolfile!K155</f>
        <v>[0</v>
      </c>
      <c r="L5" t="str">
        <f ca="1">inputfromtsbtoolfile!L155</f>
        <v xml:space="preserve"> 64 ]</v>
      </c>
    </row>
    <row r="6" spans="1:12">
      <c r="A6" t="s">
        <v>1663</v>
      </c>
      <c r="B6" t="str">
        <f ca="1">inputfromtsbtoolfile!B190</f>
        <v xml:space="preserve"> james HASTY</v>
      </c>
      <c r="C6" t="str">
        <f ca="1">inputfromtsbtoolfile!C190</f>
        <v xml:space="preserve"> Face=0x92</v>
      </c>
      <c r="D6" t="str">
        <f ca="1">inputfromtsbtoolfile!D190</f>
        <v xml:space="preserve"> #40</v>
      </c>
      <c r="E6">
        <f ca="1">inputfromtsbtoolfile!E190</f>
        <v>25</v>
      </c>
      <c r="F6">
        <f ca="1">inputfromtsbtoolfile!F190</f>
        <v>31</v>
      </c>
      <c r="G6">
        <f ca="1">inputfromtsbtoolfile!G190</f>
        <v>38</v>
      </c>
      <c r="H6">
        <f ca="1">inputfromtsbtoolfile!H190</f>
        <v>38</v>
      </c>
      <c r="I6">
        <f ca="1">inputfromtsbtoolfile!I190</f>
        <v>44</v>
      </c>
      <c r="J6">
        <f ca="1">inputfromtsbtoolfile!J190</f>
        <v>31</v>
      </c>
      <c r="K6" t="str">
        <f ca="1">inputfromtsbtoolfile!K190</f>
        <v>[2</v>
      </c>
      <c r="L6" t="str">
        <f ca="1">inputfromtsbtoolfile!L190</f>
        <v xml:space="preserve"> 38 ]</v>
      </c>
    </row>
    <row r="7" spans="1:12">
      <c r="A7" t="s">
        <v>1663</v>
      </c>
      <c r="B7" t="str">
        <f ca="1">inputfromtsbtoolfile!B225</f>
        <v xml:space="preserve"> carl CARTER</v>
      </c>
      <c r="C7" t="str">
        <f ca="1">inputfromtsbtoolfile!C225</f>
        <v xml:space="preserve"> Face=0xc6</v>
      </c>
      <c r="D7" t="str">
        <f ca="1">inputfromtsbtoolfile!D225</f>
        <v xml:space="preserve"> #45</v>
      </c>
      <c r="E7">
        <f ca="1">inputfromtsbtoolfile!E225</f>
        <v>25</v>
      </c>
      <c r="F7">
        <f ca="1">inputfromtsbtoolfile!F225</f>
        <v>31</v>
      </c>
      <c r="G7">
        <f ca="1">inputfromtsbtoolfile!G225</f>
        <v>25</v>
      </c>
      <c r="H7">
        <f ca="1">inputfromtsbtoolfile!H225</f>
        <v>31</v>
      </c>
      <c r="I7">
        <f ca="1">inputfromtsbtoolfile!I225</f>
        <v>38</v>
      </c>
      <c r="J7">
        <f ca="1">inputfromtsbtoolfile!J225</f>
        <v>25</v>
      </c>
      <c r="K7" t="str">
        <f ca="1">inputfromtsbtoolfile!K225</f>
        <v>[0</v>
      </c>
      <c r="L7" t="str">
        <f ca="1">inputfromtsbtoolfile!L225</f>
        <v xml:space="preserve"> 38 ]</v>
      </c>
    </row>
    <row r="8" spans="1:12">
      <c r="A8" t="s">
        <v>1663</v>
      </c>
      <c r="B8" t="str">
        <f ca="1">inputfromtsbtoolfile!B260</f>
        <v xml:space="preserve"> raymond CLAYBORN</v>
      </c>
      <c r="C8" t="str">
        <f ca="1">inputfromtsbtoolfile!C260</f>
        <v xml:space="preserve"> Face=0xc4</v>
      </c>
      <c r="D8" t="str">
        <f ca="1">inputfromtsbtoolfile!D260</f>
        <v xml:space="preserve"> #26</v>
      </c>
      <c r="E8">
        <f ca="1">inputfromtsbtoolfile!E260</f>
        <v>25</v>
      </c>
      <c r="F8">
        <f ca="1">inputfromtsbtoolfile!F260</f>
        <v>31</v>
      </c>
      <c r="G8">
        <f ca="1">inputfromtsbtoolfile!G260</f>
        <v>38</v>
      </c>
      <c r="H8">
        <f ca="1">inputfromtsbtoolfile!H260</f>
        <v>38</v>
      </c>
      <c r="I8">
        <f ca="1">inputfromtsbtoolfile!I260</f>
        <v>31</v>
      </c>
      <c r="J8">
        <f ca="1">inputfromtsbtoolfile!J260</f>
        <v>31</v>
      </c>
      <c r="K8" t="str">
        <f ca="1">inputfromtsbtoolfile!K260</f>
        <v>[0</v>
      </c>
      <c r="L8" t="str">
        <f ca="1">inputfromtsbtoolfile!L260</f>
        <v xml:space="preserve"> 25 ]</v>
      </c>
    </row>
    <row r="9" spans="1:12">
      <c r="A9" t="s">
        <v>1663</v>
      </c>
      <c r="B9" t="str">
        <f ca="1">inputfromtsbtoolfile!B295</f>
        <v xml:space="preserve"> richard JOHNSON</v>
      </c>
      <c r="C9" t="str">
        <f ca="1">inputfromtsbtoolfile!C295</f>
        <v xml:space="preserve"> Face=0x96</v>
      </c>
      <c r="D9" t="str">
        <f ca="1">inputfromtsbtoolfile!D295</f>
        <v xml:space="preserve"> #23</v>
      </c>
      <c r="E9">
        <f ca="1">inputfromtsbtoolfile!E295</f>
        <v>38</v>
      </c>
      <c r="F9">
        <f ca="1">inputfromtsbtoolfile!F295</f>
        <v>50</v>
      </c>
      <c r="G9">
        <f ca="1">inputfromtsbtoolfile!G295</f>
        <v>63</v>
      </c>
      <c r="H9">
        <f ca="1">inputfromtsbtoolfile!H295</f>
        <v>44</v>
      </c>
      <c r="I9">
        <f ca="1">inputfromtsbtoolfile!I295</f>
        <v>75</v>
      </c>
      <c r="J9">
        <f ca="1">inputfromtsbtoolfile!J295</f>
        <v>75</v>
      </c>
      <c r="K9" t="str">
        <f ca="1">inputfromtsbtoolfile!K295</f>
        <v>[0</v>
      </c>
      <c r="L9" t="str">
        <f ca="1">inputfromtsbtoolfile!L295</f>
        <v xml:space="preserve"> 111 ]</v>
      </c>
    </row>
    <row r="10" spans="1:12">
      <c r="A10" t="s">
        <v>1663</v>
      </c>
      <c r="B10" t="str">
        <f ca="1">inputfromtsbtoolfile!B330</f>
        <v xml:space="preserve"> rod WOODSON</v>
      </c>
      <c r="C10" t="str">
        <f ca="1">inputfromtsbtoolfile!C330</f>
        <v xml:space="preserve"> Face=0x3b</v>
      </c>
      <c r="D10" t="str">
        <f ca="1">inputfromtsbtoolfile!D330</f>
        <v xml:space="preserve"> #26</v>
      </c>
      <c r="E10">
        <f ca="1">inputfromtsbtoolfile!E330</f>
        <v>44</v>
      </c>
      <c r="F10">
        <f ca="1">inputfromtsbtoolfile!F330</f>
        <v>56</v>
      </c>
      <c r="G10">
        <f ca="1">inputfromtsbtoolfile!G330</f>
        <v>75</v>
      </c>
      <c r="H10">
        <f ca="1">inputfromtsbtoolfile!H330</f>
        <v>69</v>
      </c>
      <c r="I10">
        <f ca="1">inputfromtsbtoolfile!I330</f>
        <v>63</v>
      </c>
      <c r="J10">
        <f ca="1">inputfromtsbtoolfile!J330</f>
        <v>75</v>
      </c>
      <c r="K10" t="str">
        <f ca="1">inputfromtsbtoolfile!K330</f>
        <v>[0</v>
      </c>
      <c r="L10" t="str">
        <f ca="1">inputfromtsbtoolfile!L330</f>
        <v xml:space="preserve"> 76 ]</v>
      </c>
    </row>
    <row r="11" spans="1:12">
      <c r="A11" t="s">
        <v>1663</v>
      </c>
      <c r="B11" t="str">
        <f ca="1">inputfromtsbtoolfile!B365</f>
        <v xml:space="preserve"> wymon HENDERSON</v>
      </c>
      <c r="C11" t="str">
        <f ca="1">inputfromtsbtoolfile!C365</f>
        <v xml:space="preserve"> Face=0x80</v>
      </c>
      <c r="D11" t="str">
        <f ca="1">inputfromtsbtoolfile!D365</f>
        <v xml:space="preserve"> #24</v>
      </c>
      <c r="E11">
        <f ca="1">inputfromtsbtoolfile!E365</f>
        <v>25</v>
      </c>
      <c r="F11">
        <f ca="1">inputfromtsbtoolfile!F365</f>
        <v>31</v>
      </c>
      <c r="G11">
        <f ca="1">inputfromtsbtoolfile!G365</f>
        <v>19</v>
      </c>
      <c r="H11">
        <f ca="1">inputfromtsbtoolfile!H365</f>
        <v>38</v>
      </c>
      <c r="I11">
        <f ca="1">inputfromtsbtoolfile!I365</f>
        <v>38</v>
      </c>
      <c r="J11">
        <f ca="1">inputfromtsbtoolfile!J365</f>
        <v>31</v>
      </c>
      <c r="K11" t="str">
        <f ca="1">inputfromtsbtoolfile!K365</f>
        <v>[0</v>
      </c>
      <c r="L11" t="str">
        <f ca="1">inputfromtsbtoolfile!L365</f>
        <v xml:space="preserve"> 51 ]</v>
      </c>
    </row>
    <row r="12" spans="1:12">
      <c r="A12" t="s">
        <v>1663</v>
      </c>
      <c r="B12" t="str">
        <f ca="1">inputfromtsbtoolfile!B400</f>
        <v xml:space="preserve"> kevin ROSS</v>
      </c>
      <c r="C12" t="str">
        <f ca="1">inputfromtsbtoolfile!C400</f>
        <v xml:space="preserve"> Face=0xb2</v>
      </c>
      <c r="D12" t="str">
        <f ca="1">inputfromtsbtoolfile!D400</f>
        <v xml:space="preserve"> #31</v>
      </c>
      <c r="E12">
        <f ca="1">inputfromtsbtoolfile!E400</f>
        <v>31</v>
      </c>
      <c r="F12">
        <f ca="1">inputfromtsbtoolfile!F400</f>
        <v>38</v>
      </c>
      <c r="G12">
        <f ca="1">inputfromtsbtoolfile!G400</f>
        <v>50</v>
      </c>
      <c r="H12">
        <f ca="1">inputfromtsbtoolfile!H400</f>
        <v>44</v>
      </c>
      <c r="I12">
        <f ca="1">inputfromtsbtoolfile!I400</f>
        <v>56</v>
      </c>
      <c r="J12">
        <f ca="1">inputfromtsbtoolfile!J400</f>
        <v>44</v>
      </c>
      <c r="K12" t="str">
        <f ca="1">inputfromtsbtoolfile!K400</f>
        <v>[0</v>
      </c>
      <c r="L12" t="str">
        <f ca="1">inputfromtsbtoolfile!L400</f>
        <v xml:space="preserve"> 102 ]</v>
      </c>
    </row>
    <row r="13" spans="1:12">
      <c r="A13" t="s">
        <v>1663</v>
      </c>
      <c r="B13" t="str">
        <f ca="1">inputfromtsbtoolfile!B435</f>
        <v xml:space="preserve"> l. WASHINGTON</v>
      </c>
      <c r="C13" t="str">
        <f ca="1">inputfromtsbtoolfile!C435</f>
        <v xml:space="preserve"> Face=0x9b</v>
      </c>
      <c r="D13" t="str">
        <f ca="1">inputfromtsbtoolfile!D435</f>
        <v xml:space="preserve"> #48</v>
      </c>
      <c r="E13">
        <f ca="1">inputfromtsbtoolfile!E435</f>
        <v>38</v>
      </c>
      <c r="F13">
        <f ca="1">inputfromtsbtoolfile!F435</f>
        <v>44</v>
      </c>
      <c r="G13">
        <f ca="1">inputfromtsbtoolfile!G435</f>
        <v>56</v>
      </c>
      <c r="H13">
        <f ca="1">inputfromtsbtoolfile!H435</f>
        <v>44</v>
      </c>
      <c r="I13">
        <f ca="1">inputfromtsbtoolfile!I435</f>
        <v>38</v>
      </c>
      <c r="J13">
        <f ca="1">inputfromtsbtoolfile!J435</f>
        <v>50</v>
      </c>
      <c r="K13" t="str">
        <f ca="1">inputfromtsbtoolfile!K435</f>
        <v>[1</v>
      </c>
      <c r="L13" t="str">
        <f ca="1">inputfromtsbtoolfile!L435</f>
        <v xml:space="preserve"> 38 ]</v>
      </c>
    </row>
    <row r="14" spans="1:12">
      <c r="A14" t="s">
        <v>1663</v>
      </c>
      <c r="B14" t="str">
        <f ca="1">inputfromtsbtoolfile!B470</f>
        <v xml:space="preserve"> sam SEALE</v>
      </c>
      <c r="C14" t="str">
        <f ca="1">inputfromtsbtoolfile!C470</f>
        <v xml:space="preserve"> Face=0x93</v>
      </c>
      <c r="D14" t="str">
        <f ca="1">inputfromtsbtoolfile!D470</f>
        <v xml:space="preserve"> #30</v>
      </c>
      <c r="E14">
        <f ca="1">inputfromtsbtoolfile!E470</f>
        <v>38</v>
      </c>
      <c r="F14">
        <f ca="1">inputfromtsbtoolfile!F470</f>
        <v>44</v>
      </c>
      <c r="G14">
        <f ca="1">inputfromtsbtoolfile!G470</f>
        <v>56</v>
      </c>
      <c r="H14">
        <f ca="1">inputfromtsbtoolfile!H470</f>
        <v>38</v>
      </c>
      <c r="I14">
        <f ca="1">inputfromtsbtoolfile!I470</f>
        <v>50</v>
      </c>
      <c r="J14">
        <f ca="1">inputfromtsbtoolfile!J470</f>
        <v>44</v>
      </c>
      <c r="K14" t="str">
        <f ca="1">inputfromtsbtoolfile!K470</f>
        <v>[0</v>
      </c>
      <c r="L14" t="str">
        <f ca="1">inputfromtsbtoolfile!L470</f>
        <v xml:space="preserve"> 35 ]</v>
      </c>
    </row>
    <row r="15" spans="1:12">
      <c r="A15" t="s">
        <v>1663</v>
      </c>
      <c r="B15" t="str">
        <f ca="1">inputfromtsbtoolfile!B505</f>
        <v xml:space="preserve"> patrick HUNTER</v>
      </c>
      <c r="C15" t="str">
        <f ca="1">inputfromtsbtoolfile!C505</f>
        <v xml:space="preserve"> Face=0x92</v>
      </c>
      <c r="D15" t="str">
        <f ca="1">inputfromtsbtoolfile!D505</f>
        <v xml:space="preserve"> #27</v>
      </c>
      <c r="E15">
        <f ca="1">inputfromtsbtoolfile!E505</f>
        <v>25</v>
      </c>
      <c r="F15">
        <f ca="1">inputfromtsbtoolfile!F505</f>
        <v>31</v>
      </c>
      <c r="G15">
        <f ca="1">inputfromtsbtoolfile!G505</f>
        <v>38</v>
      </c>
      <c r="H15">
        <f ca="1">inputfromtsbtoolfile!H505</f>
        <v>38</v>
      </c>
      <c r="I15">
        <f ca="1">inputfromtsbtoolfile!I505</f>
        <v>38</v>
      </c>
      <c r="J15">
        <f ca="1">inputfromtsbtoolfile!J505</f>
        <v>44</v>
      </c>
      <c r="K15" t="str">
        <f ca="1">inputfromtsbtoolfile!K505</f>
        <v>[4</v>
      </c>
      <c r="L15" t="str">
        <f ca="1">inputfromtsbtoolfile!L505</f>
        <v xml:space="preserve"> 25 ]</v>
      </c>
    </row>
    <row r="16" spans="1:12">
      <c r="A16" t="s">
        <v>1663</v>
      </c>
      <c r="B16" t="str">
        <f ca="1">inputfromtsbtoolfile!B540</f>
        <v xml:space="preserve"> darrell GREEN</v>
      </c>
      <c r="C16" t="str">
        <f ca="1">inputfromtsbtoolfile!C540</f>
        <v xml:space="preserve"> Face=0xb1</v>
      </c>
      <c r="D16" t="str">
        <f ca="1">inputfromtsbtoolfile!D540</f>
        <v xml:space="preserve"> #28</v>
      </c>
      <c r="E16">
        <f ca="1">inputfromtsbtoolfile!E540</f>
        <v>44</v>
      </c>
      <c r="F16">
        <f ca="1">inputfromtsbtoolfile!F540</f>
        <v>56</v>
      </c>
      <c r="G16">
        <f ca="1">inputfromtsbtoolfile!G540</f>
        <v>75</v>
      </c>
      <c r="H16">
        <f ca="1">inputfromtsbtoolfile!H540</f>
        <v>44</v>
      </c>
      <c r="I16">
        <f ca="1">inputfromtsbtoolfile!I540</f>
        <v>44</v>
      </c>
      <c r="J16">
        <f ca="1">inputfromtsbtoolfile!J540</f>
        <v>31</v>
      </c>
      <c r="K16" t="str">
        <f ca="1">inputfromtsbtoolfile!K540</f>
        <v>[2</v>
      </c>
      <c r="L16" t="str">
        <f ca="1">inputfromtsbtoolfile!L540</f>
        <v xml:space="preserve"> 51 ]</v>
      </c>
    </row>
    <row r="17" spans="1:12">
      <c r="A17" t="s">
        <v>1663</v>
      </c>
      <c r="B17" t="str">
        <f ca="1">inputfromtsbtoolfile!B575</f>
        <v xml:space="preserve"> everson WALLS</v>
      </c>
      <c r="C17" t="str">
        <f ca="1">inputfromtsbtoolfile!C575</f>
        <v xml:space="preserve"> Face=0xc4</v>
      </c>
      <c r="D17" t="str">
        <f ca="1">inputfromtsbtoolfile!D575</f>
        <v xml:space="preserve"> #28</v>
      </c>
      <c r="E17">
        <f ca="1">inputfromtsbtoolfile!E575</f>
        <v>38</v>
      </c>
      <c r="F17">
        <f ca="1">inputfromtsbtoolfile!F575</f>
        <v>44</v>
      </c>
      <c r="G17">
        <f ca="1">inputfromtsbtoolfile!G575</f>
        <v>56</v>
      </c>
      <c r="H17">
        <f ca="1">inputfromtsbtoolfile!H575</f>
        <v>31</v>
      </c>
      <c r="I17">
        <f ca="1">inputfromtsbtoolfile!I575</f>
        <v>63</v>
      </c>
      <c r="J17">
        <f ca="1">inputfromtsbtoolfile!J575</f>
        <v>44</v>
      </c>
      <c r="K17" t="str">
        <f ca="1">inputfromtsbtoolfile!K575</f>
        <v>[1</v>
      </c>
      <c r="L17" t="str">
        <f ca="1">inputfromtsbtoolfile!L575</f>
        <v xml:space="preserve"> 89 ]</v>
      </c>
    </row>
    <row r="18" spans="1:12">
      <c r="A18" t="s">
        <v>1663</v>
      </c>
      <c r="B18" t="str">
        <f ca="1">inputfromtsbtoolfile!B610</f>
        <v xml:space="preserve"> eric ALLEN</v>
      </c>
      <c r="C18" t="str">
        <f ca="1">inputfromtsbtoolfile!C610</f>
        <v xml:space="preserve"> Face=0xc4</v>
      </c>
      <c r="D18" t="str">
        <f ca="1">inputfromtsbtoolfile!D610</f>
        <v xml:space="preserve"> #21</v>
      </c>
      <c r="E18">
        <f ca="1">inputfromtsbtoolfile!E610</f>
        <v>38</v>
      </c>
      <c r="F18">
        <f ca="1">inputfromtsbtoolfile!F610</f>
        <v>50</v>
      </c>
      <c r="G18">
        <f ca="1">inputfromtsbtoolfile!G610</f>
        <v>44</v>
      </c>
      <c r="H18">
        <f ca="1">inputfromtsbtoolfile!H610</f>
        <v>50</v>
      </c>
      <c r="I18">
        <f ca="1">inputfromtsbtoolfile!I610</f>
        <v>50</v>
      </c>
      <c r="J18">
        <f ca="1">inputfromtsbtoolfile!J610</f>
        <v>69</v>
      </c>
      <c r="K18" t="str">
        <f ca="1">inputfromtsbtoolfile!K610</f>
        <v>[5</v>
      </c>
      <c r="L18" t="str">
        <f ca="1">inputfromtsbtoolfile!L610</f>
        <v xml:space="preserve"> 47 ]</v>
      </c>
    </row>
    <row r="19" spans="1:12">
      <c r="A19" t="s">
        <v>1663</v>
      </c>
      <c r="B19" t="str">
        <f ca="1">inputfromtsbtoolfile!B645</f>
        <v xml:space="preserve"> jay TAYLOR</v>
      </c>
      <c r="C19" t="str">
        <f ca="1">inputfromtsbtoolfile!C645</f>
        <v xml:space="preserve"> Face=0x96</v>
      </c>
      <c r="D19" t="str">
        <f ca="1">inputfromtsbtoolfile!D645</f>
        <v xml:space="preserve"> #27</v>
      </c>
      <c r="E19">
        <f ca="1">inputfromtsbtoolfile!E645</f>
        <v>25</v>
      </c>
      <c r="F19">
        <f ca="1">inputfromtsbtoolfile!F645</f>
        <v>31</v>
      </c>
      <c r="G19">
        <f ca="1">inputfromtsbtoolfile!G645</f>
        <v>38</v>
      </c>
      <c r="H19">
        <f ca="1">inputfromtsbtoolfile!H645</f>
        <v>19</v>
      </c>
      <c r="I19">
        <f ca="1">inputfromtsbtoolfile!I645</f>
        <v>50</v>
      </c>
      <c r="J19">
        <f ca="1">inputfromtsbtoolfile!J645</f>
        <v>31</v>
      </c>
      <c r="K19" t="str">
        <f ca="1">inputfromtsbtoolfile!K645</f>
        <v>[1</v>
      </c>
      <c r="L19" t="str">
        <f ca="1">inputfromtsbtoolfile!L645</f>
        <v xml:space="preserve"> 59 ]</v>
      </c>
    </row>
    <row r="20" spans="1:12">
      <c r="A20" t="s">
        <v>1663</v>
      </c>
      <c r="B20" t="str">
        <f ca="1">inputfromtsbtoolfile!B680</f>
        <v xml:space="preserve"> manny HENDRIX</v>
      </c>
      <c r="C20" t="str">
        <f ca="1">inputfromtsbtoolfile!C680</f>
        <v xml:space="preserve"> Face=0xad</v>
      </c>
      <c r="D20" t="str">
        <f ca="1">inputfromtsbtoolfile!D680</f>
        <v xml:space="preserve"> #45</v>
      </c>
      <c r="E20">
        <f ca="1">inputfromtsbtoolfile!E680</f>
        <v>38</v>
      </c>
      <c r="F20">
        <f ca="1">inputfromtsbtoolfile!F680</f>
        <v>50</v>
      </c>
      <c r="G20">
        <f ca="1">inputfromtsbtoolfile!G680</f>
        <v>63</v>
      </c>
      <c r="H20">
        <f ca="1">inputfromtsbtoolfile!H680</f>
        <v>50</v>
      </c>
      <c r="I20">
        <f ca="1">inputfromtsbtoolfile!I680</f>
        <v>44</v>
      </c>
      <c r="J20">
        <f ca="1">inputfromtsbtoolfile!J680</f>
        <v>50</v>
      </c>
      <c r="K20" t="str">
        <f ca="1">inputfromtsbtoolfile!K680</f>
        <v>[2</v>
      </c>
      <c r="L20" t="str">
        <f ca="1">inputfromtsbtoolfile!L680</f>
        <v xml:space="preserve"> 33 ]</v>
      </c>
    </row>
    <row r="21" spans="1:12">
      <c r="A21" t="s">
        <v>1663</v>
      </c>
      <c r="B21" t="str">
        <f ca="1">inputfromtsbtoolfile!B715</f>
        <v xml:space="preserve"> lemuel STINSON</v>
      </c>
      <c r="C21" t="str">
        <f ca="1">inputfromtsbtoolfile!C715</f>
        <v xml:space="preserve"> Face=0xc4</v>
      </c>
      <c r="D21" t="str">
        <f ca="1">inputfromtsbtoolfile!D715</f>
        <v xml:space="preserve"> #32</v>
      </c>
      <c r="E21">
        <f ca="1">inputfromtsbtoolfile!E715</f>
        <v>38</v>
      </c>
      <c r="F21">
        <f ca="1">inputfromtsbtoolfile!F715</f>
        <v>44</v>
      </c>
      <c r="G21">
        <f ca="1">inputfromtsbtoolfile!G715</f>
        <v>56</v>
      </c>
      <c r="H21">
        <f ca="1">inputfromtsbtoolfile!H715</f>
        <v>50</v>
      </c>
      <c r="I21">
        <f ca="1">inputfromtsbtoolfile!I715</f>
        <v>69</v>
      </c>
      <c r="J21">
        <f ca="1">inputfromtsbtoolfile!J715</f>
        <v>56</v>
      </c>
      <c r="K21" t="str">
        <f ca="1">inputfromtsbtoolfile!K715</f>
        <v>[0</v>
      </c>
      <c r="L21" t="str">
        <f ca="1">inputfromtsbtoolfile!L715</f>
        <v xml:space="preserve"> 53 ]</v>
      </c>
    </row>
    <row r="22" spans="1:12">
      <c r="A22" t="s">
        <v>1663</v>
      </c>
      <c r="B22" t="str">
        <f ca="1">inputfromtsbtoolfile!B750</f>
        <v xml:space="preserve"> leroy IRVIN</v>
      </c>
      <c r="C22" t="str">
        <f ca="1">inputfromtsbtoolfile!C750</f>
        <v xml:space="preserve"> Face=0xbe</v>
      </c>
      <c r="D22" t="str">
        <f ca="1">inputfromtsbtoolfile!D750</f>
        <v xml:space="preserve"> #47</v>
      </c>
      <c r="E22">
        <f ca="1">inputfromtsbtoolfile!E750</f>
        <v>25</v>
      </c>
      <c r="F22">
        <f ca="1">inputfromtsbtoolfile!F750</f>
        <v>31</v>
      </c>
      <c r="G22">
        <f ca="1">inputfromtsbtoolfile!G750</f>
        <v>25</v>
      </c>
      <c r="H22">
        <f ca="1">inputfromtsbtoolfile!H750</f>
        <v>25</v>
      </c>
      <c r="I22">
        <f ca="1">inputfromtsbtoolfile!I750</f>
        <v>38</v>
      </c>
      <c r="J22">
        <f ca="1">inputfromtsbtoolfile!J750</f>
        <v>50</v>
      </c>
      <c r="K22" t="str">
        <f ca="1">inputfromtsbtoolfile!K750</f>
        <v>[3</v>
      </c>
      <c r="L22" t="str">
        <f ca="1">inputfromtsbtoolfile!L750</f>
        <v xml:space="preserve"> 25 ]</v>
      </c>
    </row>
    <row r="23" spans="1:12">
      <c r="A23" t="s">
        <v>1663</v>
      </c>
      <c r="B23" t="str">
        <f ca="1">inputfromtsbtoolfile!B785</f>
        <v xml:space="preserve"> jerry HOLMES</v>
      </c>
      <c r="C23" t="str">
        <f ca="1">inputfromtsbtoolfile!C785</f>
        <v xml:space="preserve"> Face=0x83</v>
      </c>
      <c r="D23" t="str">
        <f ca="1">inputfromtsbtoolfile!D785</f>
        <v xml:space="preserve"> #44</v>
      </c>
      <c r="E23">
        <f ca="1">inputfromtsbtoolfile!E785</f>
        <v>25</v>
      </c>
      <c r="F23">
        <f ca="1">inputfromtsbtoolfile!F785</f>
        <v>31</v>
      </c>
      <c r="G23">
        <f ca="1">inputfromtsbtoolfile!G785</f>
        <v>44</v>
      </c>
      <c r="H23">
        <f ca="1">inputfromtsbtoolfile!H785</f>
        <v>38</v>
      </c>
      <c r="I23">
        <f ca="1">inputfromtsbtoolfile!I785</f>
        <v>50</v>
      </c>
      <c r="J23">
        <f ca="1">inputfromtsbtoolfile!J785</f>
        <v>38</v>
      </c>
      <c r="K23" t="str">
        <f ca="1">inputfromtsbtoolfile!K785</f>
        <v>[7</v>
      </c>
      <c r="L23" t="str">
        <f ca="1">inputfromtsbtoolfile!L785</f>
        <v xml:space="preserve"> 71 ]</v>
      </c>
    </row>
    <row r="24" spans="1:12">
      <c r="A24" t="s">
        <v>1663</v>
      </c>
      <c r="B24" t="str">
        <f ca="1">inputfromtsbtoolfile!B820</f>
        <v xml:space="preserve"> reggie RUTLAND</v>
      </c>
      <c r="C24" t="str">
        <f ca="1">inputfromtsbtoolfile!C820</f>
        <v xml:space="preserve"> Face=0xcb</v>
      </c>
      <c r="D24" t="str">
        <f ca="1">inputfromtsbtoolfile!D820</f>
        <v xml:space="preserve"> #48</v>
      </c>
      <c r="E24">
        <f ca="1">inputfromtsbtoolfile!E820</f>
        <v>31</v>
      </c>
      <c r="F24">
        <f ca="1">inputfromtsbtoolfile!F820</f>
        <v>38</v>
      </c>
      <c r="G24">
        <f ca="1">inputfromtsbtoolfile!G820</f>
        <v>50</v>
      </c>
      <c r="H24">
        <f ca="1">inputfromtsbtoolfile!H820</f>
        <v>38</v>
      </c>
      <c r="I24">
        <f ca="1">inputfromtsbtoolfile!I820</f>
        <v>44</v>
      </c>
      <c r="J24">
        <f ca="1">inputfromtsbtoolfile!J820</f>
        <v>50</v>
      </c>
      <c r="K24" t="str">
        <f ca="1">inputfromtsbtoolfile!K820</f>
        <v>[1</v>
      </c>
      <c r="L24" t="str">
        <f ca="1">inputfromtsbtoolfile!L820</f>
        <v xml:space="preserve"> 25 ]</v>
      </c>
    </row>
    <row r="25" spans="1:12">
      <c r="A25" t="s">
        <v>1663</v>
      </c>
      <c r="B25" t="str">
        <f ca="1">inputfromtsbtoolfile!B855</f>
        <v xml:space="preserve"> wayne HADDIX</v>
      </c>
      <c r="C25" t="str">
        <f ca="1">inputfromtsbtoolfile!C855</f>
        <v xml:space="preserve"> Face=0xc9</v>
      </c>
      <c r="D25" t="str">
        <f ca="1">inputfromtsbtoolfile!D855</f>
        <v xml:space="preserve"> #45</v>
      </c>
      <c r="E25">
        <f ca="1">inputfromtsbtoolfile!E855</f>
        <v>44</v>
      </c>
      <c r="F25">
        <f ca="1">inputfromtsbtoolfile!F855</f>
        <v>56</v>
      </c>
      <c r="G25">
        <f ca="1">inputfromtsbtoolfile!G855</f>
        <v>75</v>
      </c>
      <c r="H25">
        <f ca="1">inputfromtsbtoolfile!H855</f>
        <v>44</v>
      </c>
      <c r="I25">
        <f ca="1">inputfromtsbtoolfile!I855</f>
        <v>75</v>
      </c>
      <c r="J25">
        <f ca="1">inputfromtsbtoolfile!J855</f>
        <v>69</v>
      </c>
      <c r="K25" t="str">
        <f ca="1">inputfromtsbtoolfile!K855</f>
        <v>[3</v>
      </c>
      <c r="L25" t="str">
        <f ca="1">inputfromtsbtoolfile!L855</f>
        <v xml:space="preserve"> 89 ]</v>
      </c>
    </row>
    <row r="26" spans="1:12">
      <c r="A26" t="s">
        <v>1663</v>
      </c>
      <c r="B26" t="str">
        <f ca="1">inputfromtsbtoolfile!B890</f>
        <v xml:space="preserve"> don GRIFFIN</v>
      </c>
      <c r="C26" t="str">
        <f ca="1">inputfromtsbtoolfile!C890</f>
        <v xml:space="preserve"> Face=0x8a</v>
      </c>
      <c r="D26" t="str">
        <f ca="1">inputfromtsbtoolfile!D890</f>
        <v xml:space="preserve"> #29</v>
      </c>
      <c r="E26">
        <f ca="1">inputfromtsbtoolfile!E890</f>
        <v>31</v>
      </c>
      <c r="F26">
        <f ca="1">inputfromtsbtoolfile!F890</f>
        <v>38</v>
      </c>
      <c r="G26">
        <f ca="1">inputfromtsbtoolfile!G890</f>
        <v>50</v>
      </c>
      <c r="H26">
        <f ca="1">inputfromtsbtoolfile!H890</f>
        <v>38</v>
      </c>
      <c r="I26">
        <f ca="1">inputfromtsbtoolfile!I890</f>
        <v>50</v>
      </c>
      <c r="J26">
        <f ca="1">inputfromtsbtoolfile!J890</f>
        <v>50</v>
      </c>
      <c r="K26" t="str">
        <f ca="1">inputfromtsbtoolfile!K890</f>
        <v>[1</v>
      </c>
      <c r="L26" t="str">
        <f ca="1">inputfromtsbtoolfile!L890</f>
        <v xml:space="preserve"> 51 ]</v>
      </c>
    </row>
    <row r="27" spans="1:12">
      <c r="A27" t="s">
        <v>1663</v>
      </c>
      <c r="B27" t="str">
        <f ca="1">inputfromtsbtoolfile!B925</f>
        <v xml:space="preserve"> bobby HUMPHERY</v>
      </c>
      <c r="C27" t="str">
        <f ca="1">inputfromtsbtoolfile!C925</f>
        <v xml:space="preserve"> Face=0xc4</v>
      </c>
      <c r="D27" t="str">
        <f ca="1">inputfromtsbtoolfile!D925</f>
        <v xml:space="preserve"> #48</v>
      </c>
      <c r="E27">
        <f ca="1">inputfromtsbtoolfile!E925</f>
        <v>31</v>
      </c>
      <c r="F27">
        <f ca="1">inputfromtsbtoolfile!F925</f>
        <v>38</v>
      </c>
      <c r="G27">
        <f ca="1">inputfromtsbtoolfile!G925</f>
        <v>50</v>
      </c>
      <c r="H27">
        <f ca="1">inputfromtsbtoolfile!H925</f>
        <v>31</v>
      </c>
      <c r="I27">
        <f ca="1">inputfromtsbtoolfile!I925</f>
        <v>56</v>
      </c>
      <c r="J27">
        <f ca="1">inputfromtsbtoolfile!J925</f>
        <v>31</v>
      </c>
      <c r="K27" t="str">
        <f ca="1">inputfromtsbtoolfile!K925</f>
        <v>[5</v>
      </c>
      <c r="L27" t="str">
        <f ca="1">inputfromtsbtoolfile!L925</f>
        <v xml:space="preserve"> 102 ]</v>
      </c>
    </row>
    <row r="28" spans="1:12">
      <c r="A28" t="s">
        <v>1663</v>
      </c>
      <c r="B28" t="str">
        <f ca="1">inputfromtsbtoolfile!B960</f>
        <v xml:space="preserve"> toi COOK</v>
      </c>
      <c r="C28" t="str">
        <f ca="1">inputfromtsbtoolfile!C960</f>
        <v xml:space="preserve"> Face=0xab</v>
      </c>
      <c r="D28" t="str">
        <f ca="1">inputfromtsbtoolfile!D960</f>
        <v xml:space="preserve"> #41</v>
      </c>
      <c r="E28">
        <f ca="1">inputfromtsbtoolfile!E960</f>
        <v>25</v>
      </c>
      <c r="F28">
        <f ca="1">inputfromtsbtoolfile!F960</f>
        <v>31</v>
      </c>
      <c r="G28">
        <f ca="1">inputfromtsbtoolfile!G960</f>
        <v>38</v>
      </c>
      <c r="H28">
        <f ca="1">inputfromtsbtoolfile!H960</f>
        <v>38</v>
      </c>
      <c r="I28">
        <f ca="1">inputfromtsbtoolfile!I960</f>
        <v>44</v>
      </c>
      <c r="J28">
        <f ca="1">inputfromtsbtoolfile!J960</f>
        <v>38</v>
      </c>
      <c r="K28" t="str">
        <f ca="1">inputfromtsbtoolfile!K960</f>
        <v>[5</v>
      </c>
      <c r="L28" t="str">
        <f ca="1">inputfromtsbtoolfile!L960</f>
        <v xml:space="preserve"> 76 ]</v>
      </c>
    </row>
    <row r="29" spans="1:12">
      <c r="A29" t="s">
        <v>1663</v>
      </c>
      <c r="B29" t="str">
        <f ca="1">inputfromtsbtoolfile!B995</f>
        <v xml:space="preserve"> deion SANDERS</v>
      </c>
      <c r="C29" t="str">
        <f ca="1">inputfromtsbtoolfile!C995</f>
        <v xml:space="preserve"> Face=0x9e</v>
      </c>
      <c r="D29" t="str">
        <f ca="1">inputfromtsbtoolfile!D995</f>
        <v xml:space="preserve"> #21</v>
      </c>
      <c r="E29">
        <f ca="1">inputfromtsbtoolfile!E995</f>
        <v>44</v>
      </c>
      <c r="F29">
        <f ca="1">inputfromtsbtoolfile!F995</f>
        <v>56</v>
      </c>
      <c r="G29">
        <f ca="1">inputfromtsbtoolfile!G995</f>
        <v>75</v>
      </c>
      <c r="H29">
        <f ca="1">inputfromtsbtoolfile!H995</f>
        <v>56</v>
      </c>
      <c r="I29">
        <f ca="1">inputfromtsbtoolfile!I995</f>
        <v>56</v>
      </c>
      <c r="J29">
        <f ca="1">inputfromtsbtoolfile!J995</f>
        <v>50</v>
      </c>
      <c r="K29" t="str">
        <f ca="1">inputfromtsbtoolfile!K995</f>
        <v>[1</v>
      </c>
      <c r="L29" t="str">
        <f ca="1">inputfromtsbtoolfile!L995</f>
        <v xml:space="preserve"> 59 ]</v>
      </c>
    </row>
    <row r="30" spans="1:12">
      <c r="A30" t="s">
        <v>1654</v>
      </c>
      <c r="B30" t="str">
        <f ca="1">inputfromtsbtoolfile!B52</f>
        <v xml:space="preserve"> mark KELSO</v>
      </c>
      <c r="C30" t="str">
        <f ca="1">inputfromtsbtoolfile!C52</f>
        <v xml:space="preserve"> Face=0x26</v>
      </c>
      <c r="D30" t="str">
        <f ca="1">inputfromtsbtoolfile!D52</f>
        <v xml:space="preserve"> #38</v>
      </c>
      <c r="E30">
        <f ca="1">inputfromtsbtoolfile!E52</f>
        <v>31</v>
      </c>
      <c r="F30">
        <f ca="1">inputfromtsbtoolfile!F52</f>
        <v>38</v>
      </c>
      <c r="G30">
        <f ca="1">inputfromtsbtoolfile!G52</f>
        <v>50</v>
      </c>
      <c r="H30">
        <f ca="1">inputfromtsbtoolfile!H52</f>
        <v>38</v>
      </c>
      <c r="I30">
        <f ca="1">inputfromtsbtoolfile!I52</f>
        <v>44</v>
      </c>
      <c r="J30">
        <f ca="1">inputfromtsbtoolfile!J52</f>
        <v>44</v>
      </c>
      <c r="K30" t="str">
        <f ca="1">inputfromtsbtoolfile!K52</f>
        <v>[2</v>
      </c>
      <c r="L30" t="str">
        <f ca="1">inputfromtsbtoolfile!L52</f>
        <v xml:space="preserve"> 39 ]</v>
      </c>
    </row>
    <row r="31" spans="1:12">
      <c r="A31" t="s">
        <v>1654</v>
      </c>
      <c r="B31" t="str">
        <f ca="1">inputfromtsbtoolfile!B87</f>
        <v xml:space="preserve"> mike PRIOR</v>
      </c>
      <c r="C31" t="str">
        <f ca="1">inputfromtsbtoolfile!C87</f>
        <v xml:space="preserve"> Face=0x32</v>
      </c>
      <c r="D31" t="str">
        <f ca="1">inputfromtsbtoolfile!D87</f>
        <v xml:space="preserve"> #39</v>
      </c>
      <c r="E31">
        <f ca="1">inputfromtsbtoolfile!E87</f>
        <v>25</v>
      </c>
      <c r="F31">
        <f ca="1">inputfromtsbtoolfile!F87</f>
        <v>31</v>
      </c>
      <c r="G31">
        <f ca="1">inputfromtsbtoolfile!G87</f>
        <v>38</v>
      </c>
      <c r="H31">
        <f ca="1">inputfromtsbtoolfile!H87</f>
        <v>44</v>
      </c>
      <c r="I31">
        <f ca="1">inputfromtsbtoolfile!I87</f>
        <v>44</v>
      </c>
      <c r="J31">
        <f ca="1">inputfromtsbtoolfile!J87</f>
        <v>44</v>
      </c>
      <c r="K31" t="str">
        <f ca="1">inputfromtsbtoolfile!K87</f>
        <v>[5</v>
      </c>
      <c r="L31" t="str">
        <f ca="1">inputfromtsbtoolfile!L87</f>
        <v xml:space="preserve"> 64 ]</v>
      </c>
    </row>
    <row r="32" spans="1:12">
      <c r="A32" t="s">
        <v>1654</v>
      </c>
      <c r="B32" t="str">
        <f ca="1">inputfromtsbtoolfile!B122</f>
        <v xml:space="preserve"> louis OLIVER</v>
      </c>
      <c r="C32" t="str">
        <f ca="1">inputfromtsbtoolfile!C122</f>
        <v xml:space="preserve"> Face=0x92</v>
      </c>
      <c r="D32" t="str">
        <f ca="1">inputfromtsbtoolfile!D122</f>
        <v xml:space="preserve"> #25</v>
      </c>
      <c r="E32">
        <f ca="1">inputfromtsbtoolfile!E122</f>
        <v>38</v>
      </c>
      <c r="F32">
        <f ca="1">inputfromtsbtoolfile!F122</f>
        <v>44</v>
      </c>
      <c r="G32">
        <f ca="1">inputfromtsbtoolfile!G122</f>
        <v>56</v>
      </c>
      <c r="H32">
        <f ca="1">inputfromtsbtoolfile!H122</f>
        <v>56</v>
      </c>
      <c r="I32">
        <f ca="1">inputfromtsbtoolfile!I122</f>
        <v>56</v>
      </c>
      <c r="J32">
        <f ca="1">inputfromtsbtoolfile!J122</f>
        <v>56</v>
      </c>
      <c r="K32" t="str">
        <f ca="1">inputfromtsbtoolfile!K122</f>
        <v>[8</v>
      </c>
      <c r="L32" t="str">
        <f ca="1">inputfromtsbtoolfile!L122</f>
        <v xml:space="preserve"> 76 ]</v>
      </c>
    </row>
    <row r="33" spans="1:12">
      <c r="A33" t="s">
        <v>1654</v>
      </c>
      <c r="B33" t="str">
        <f ca="1">inputfromtsbtoolfile!B157</f>
        <v xml:space="preserve"> fred MARION</v>
      </c>
      <c r="C33" t="str">
        <f ca="1">inputfromtsbtoolfile!C157</f>
        <v xml:space="preserve"> Face=0x99</v>
      </c>
      <c r="D33" t="str">
        <f ca="1">inputfromtsbtoolfile!D157</f>
        <v xml:space="preserve"> #31</v>
      </c>
      <c r="E33">
        <f ca="1">inputfromtsbtoolfile!E157</f>
        <v>25</v>
      </c>
      <c r="F33">
        <f ca="1">inputfromtsbtoolfile!F157</f>
        <v>31</v>
      </c>
      <c r="G33">
        <f ca="1">inputfromtsbtoolfile!G157</f>
        <v>44</v>
      </c>
      <c r="H33">
        <f ca="1">inputfromtsbtoolfile!H157</f>
        <v>50</v>
      </c>
      <c r="I33">
        <f ca="1">inputfromtsbtoolfile!I157</f>
        <v>50</v>
      </c>
      <c r="J33">
        <f ca="1">inputfromtsbtoolfile!J157</f>
        <v>44</v>
      </c>
      <c r="K33" t="str">
        <f ca="1">inputfromtsbtoolfile!K157</f>
        <v>[0</v>
      </c>
      <c r="L33" t="str">
        <f ca="1">inputfromtsbtoolfile!L157</f>
        <v xml:space="preserve"> 64 ]</v>
      </c>
    </row>
    <row r="34" spans="1:12">
      <c r="A34" t="s">
        <v>1654</v>
      </c>
      <c r="B34" t="str">
        <f ca="1">inputfromtsbtoolfile!B192</f>
        <v xml:space="preserve"> erik MCMILLAN</v>
      </c>
      <c r="C34" t="str">
        <f ca="1">inputfromtsbtoolfile!C192</f>
        <v xml:space="preserve"> Face=0x87</v>
      </c>
      <c r="D34" t="str">
        <f ca="1">inputfromtsbtoolfile!D192</f>
        <v xml:space="preserve"> #22</v>
      </c>
      <c r="E34">
        <f ca="1">inputfromtsbtoolfile!E192</f>
        <v>38</v>
      </c>
      <c r="F34">
        <f ca="1">inputfromtsbtoolfile!F192</f>
        <v>44</v>
      </c>
      <c r="G34">
        <f ca="1">inputfromtsbtoolfile!G192</f>
        <v>56</v>
      </c>
      <c r="H34">
        <f ca="1">inputfromtsbtoolfile!H192</f>
        <v>56</v>
      </c>
      <c r="I34">
        <f ca="1">inputfromtsbtoolfile!I192</f>
        <v>63</v>
      </c>
      <c r="J34">
        <f ca="1">inputfromtsbtoolfile!J192</f>
        <v>81</v>
      </c>
      <c r="K34" t="str">
        <f ca="1">inputfromtsbtoolfile!K192</f>
        <v>[9</v>
      </c>
      <c r="L34" t="str">
        <f ca="1">inputfromtsbtoolfile!L192</f>
        <v xml:space="preserve"> 77 ]</v>
      </c>
    </row>
    <row r="35" spans="1:12">
      <c r="A35" t="s">
        <v>1654</v>
      </c>
      <c r="B35" t="str">
        <f ca="1">inputfromtsbtoolfile!B227</f>
        <v xml:space="preserve"> barney BUSSEY</v>
      </c>
      <c r="C35" t="str">
        <f ca="1">inputfromtsbtoolfile!C227</f>
        <v xml:space="preserve"> Face=0xbd</v>
      </c>
      <c r="D35" t="str">
        <f ca="1">inputfromtsbtoolfile!D227</f>
        <v xml:space="preserve"> #27</v>
      </c>
      <c r="E35">
        <f ca="1">inputfromtsbtoolfile!E227</f>
        <v>31</v>
      </c>
      <c r="F35">
        <f ca="1">inputfromtsbtoolfile!F227</f>
        <v>38</v>
      </c>
      <c r="G35">
        <f ca="1">inputfromtsbtoolfile!G227</f>
        <v>50</v>
      </c>
      <c r="H35">
        <f ca="1">inputfromtsbtoolfile!H227</f>
        <v>50</v>
      </c>
      <c r="I35">
        <f ca="1">inputfromtsbtoolfile!I227</f>
        <v>50</v>
      </c>
      <c r="J35">
        <f ca="1">inputfromtsbtoolfile!J227</f>
        <v>63</v>
      </c>
      <c r="K35" t="str">
        <f ca="1">inputfromtsbtoolfile!K227</f>
        <v>[27</v>
      </c>
      <c r="L35" t="str">
        <f ca="1">inputfromtsbtoolfile!L227</f>
        <v xml:space="preserve"> 77 ]</v>
      </c>
    </row>
    <row r="36" spans="1:12">
      <c r="A36" t="s">
        <v>1654</v>
      </c>
      <c r="B36" t="str">
        <f ca="1">inputfromtsbtoolfile!B262</f>
        <v xml:space="preserve"> thane GASH</v>
      </c>
      <c r="C36" t="str">
        <f ca="1">inputfromtsbtoolfile!C262</f>
        <v xml:space="preserve"> Face=0x89</v>
      </c>
      <c r="D36" t="str">
        <f ca="1">inputfromtsbtoolfile!D262</f>
        <v xml:space="preserve"> #30</v>
      </c>
      <c r="E36">
        <f ca="1">inputfromtsbtoolfile!E262</f>
        <v>25</v>
      </c>
      <c r="F36">
        <f ca="1">inputfromtsbtoolfile!F262</f>
        <v>31</v>
      </c>
      <c r="G36">
        <f ca="1">inputfromtsbtoolfile!G262</f>
        <v>38</v>
      </c>
      <c r="H36">
        <f ca="1">inputfromtsbtoolfile!H262</f>
        <v>44</v>
      </c>
      <c r="I36">
        <f ca="1">inputfromtsbtoolfile!I262</f>
        <v>31</v>
      </c>
      <c r="J36">
        <f ca="1">inputfromtsbtoolfile!J262</f>
        <v>31</v>
      </c>
      <c r="K36" t="str">
        <f ca="1">inputfromtsbtoolfile!K262</f>
        <v>[5</v>
      </c>
      <c r="L36" t="str">
        <f ca="1">inputfromtsbtoolfile!L262</f>
        <v xml:space="preserve"> 28 ]</v>
      </c>
    </row>
    <row r="37" spans="1:12">
      <c r="A37" t="s">
        <v>1654</v>
      </c>
      <c r="B37" t="str">
        <f ca="1">inputfromtsbtoolfile!B297</f>
        <v xml:space="preserve"> terry KINARD</v>
      </c>
      <c r="C37" t="str">
        <f ca="1">inputfromtsbtoolfile!C297</f>
        <v xml:space="preserve"> Face=0x92</v>
      </c>
      <c r="D37" t="str">
        <f ca="1">inputfromtsbtoolfile!D297</f>
        <v xml:space="preserve"> #27</v>
      </c>
      <c r="E37">
        <f ca="1">inputfromtsbtoolfile!E297</f>
        <v>31</v>
      </c>
      <c r="F37">
        <f ca="1">inputfromtsbtoolfile!F297</f>
        <v>38</v>
      </c>
      <c r="G37">
        <f ca="1">inputfromtsbtoolfile!G297</f>
        <v>50</v>
      </c>
      <c r="H37">
        <f ca="1">inputfromtsbtoolfile!H297</f>
        <v>44</v>
      </c>
      <c r="I37">
        <f ca="1">inputfromtsbtoolfile!I297</f>
        <v>56</v>
      </c>
      <c r="J37">
        <f ca="1">inputfromtsbtoolfile!J297</f>
        <v>44</v>
      </c>
      <c r="K37" t="str">
        <f ca="1">inputfromtsbtoolfile!K297</f>
        <v>[0</v>
      </c>
      <c r="L37" t="str">
        <f ca="1">inputfromtsbtoolfile!L297</f>
        <v xml:space="preserve"> 51 ]</v>
      </c>
    </row>
    <row r="38" spans="1:12">
      <c r="A38" t="s">
        <v>1654</v>
      </c>
      <c r="B38" t="str">
        <f ca="1">inputfromtsbtoolfile!B332</f>
        <v xml:space="preserve"> thomas EVERETT</v>
      </c>
      <c r="C38" t="str">
        <f ca="1">inputfromtsbtoolfile!C332</f>
        <v xml:space="preserve"> Face=0xb0</v>
      </c>
      <c r="D38" t="str">
        <f ca="1">inputfromtsbtoolfile!D332</f>
        <v xml:space="preserve"> #27</v>
      </c>
      <c r="E38">
        <f ca="1">inputfromtsbtoolfile!E332</f>
        <v>31</v>
      </c>
      <c r="F38">
        <f ca="1">inputfromtsbtoolfile!F332</f>
        <v>38</v>
      </c>
      <c r="G38">
        <f ca="1">inputfromtsbtoolfile!G332</f>
        <v>50</v>
      </c>
      <c r="H38">
        <f ca="1">inputfromtsbtoolfile!H332</f>
        <v>38</v>
      </c>
      <c r="I38">
        <f ca="1">inputfromtsbtoolfile!I332</f>
        <v>56</v>
      </c>
      <c r="J38">
        <f ca="1">inputfromtsbtoolfile!J332</f>
        <v>44</v>
      </c>
      <c r="K38" t="str">
        <f ca="1">inputfromtsbtoolfile!K332</f>
        <v>[5</v>
      </c>
      <c r="L38" t="str">
        <f ca="1">inputfromtsbtoolfile!L332</f>
        <v xml:space="preserve"> 38 ]</v>
      </c>
    </row>
    <row r="39" spans="1:12">
      <c r="A39" t="s">
        <v>1654</v>
      </c>
      <c r="B39" t="str">
        <f ca="1">inputfromtsbtoolfile!B367</f>
        <v xml:space="preserve"> steve ATWATER</v>
      </c>
      <c r="C39" t="str">
        <f ca="1">inputfromtsbtoolfile!C367</f>
        <v xml:space="preserve"> Face=0xc1</v>
      </c>
      <c r="D39" t="str">
        <f ca="1">inputfromtsbtoolfile!D367</f>
        <v xml:space="preserve"> #27</v>
      </c>
      <c r="E39">
        <f ca="1">inputfromtsbtoolfile!E367</f>
        <v>31</v>
      </c>
      <c r="F39">
        <f ca="1">inputfromtsbtoolfile!F367</f>
        <v>38</v>
      </c>
      <c r="G39">
        <f ca="1">inputfromtsbtoolfile!G367</f>
        <v>50</v>
      </c>
      <c r="H39">
        <f ca="1">inputfromtsbtoolfile!H367</f>
        <v>69</v>
      </c>
      <c r="I39">
        <f ca="1">inputfromtsbtoolfile!I367</f>
        <v>31</v>
      </c>
      <c r="J39">
        <f ca="1">inputfromtsbtoolfile!J367</f>
        <v>63</v>
      </c>
      <c r="K39" t="str">
        <f ca="1">inputfromtsbtoolfile!K367</f>
        <v>[0</v>
      </c>
      <c r="L39" t="str">
        <f ca="1">inputfromtsbtoolfile!L367</f>
        <v xml:space="preserve"> 51 ]</v>
      </c>
    </row>
    <row r="40" spans="1:12">
      <c r="A40" t="s">
        <v>1654</v>
      </c>
      <c r="B40" t="str">
        <f ca="1">inputfromtsbtoolfile!B402</f>
        <v xml:space="preserve"> deron CHERRY</v>
      </c>
      <c r="C40" t="str">
        <f ca="1">inputfromtsbtoolfile!C402</f>
        <v xml:space="preserve"> Face=0x8f</v>
      </c>
      <c r="D40" t="str">
        <f ca="1">inputfromtsbtoolfile!D402</f>
        <v xml:space="preserve"> #20</v>
      </c>
      <c r="E40">
        <f ca="1">inputfromtsbtoolfile!E402</f>
        <v>25</v>
      </c>
      <c r="F40">
        <f ca="1">inputfromtsbtoolfile!F402</f>
        <v>31</v>
      </c>
      <c r="G40">
        <f ca="1">inputfromtsbtoolfile!G402</f>
        <v>44</v>
      </c>
      <c r="H40">
        <f ca="1">inputfromtsbtoolfile!H402</f>
        <v>38</v>
      </c>
      <c r="I40">
        <f ca="1">inputfromtsbtoolfile!I402</f>
        <v>50</v>
      </c>
      <c r="J40">
        <f ca="1">inputfromtsbtoolfile!J402</f>
        <v>50</v>
      </c>
      <c r="K40" t="str">
        <f ca="1">inputfromtsbtoolfile!K402</f>
        <v>[0</v>
      </c>
      <c r="L40" t="str">
        <f ca="1">inputfromtsbtoolfile!L402</f>
        <v xml:space="preserve"> 51 ]</v>
      </c>
    </row>
    <row r="41" spans="1:12">
      <c r="A41" t="s">
        <v>1654</v>
      </c>
      <c r="B41" t="str">
        <f ca="1">inputfromtsbtoolfile!B437</f>
        <v xml:space="preserve"> eddie ANDERSON</v>
      </c>
      <c r="C41" t="str">
        <f ca="1">inputfromtsbtoolfile!C437</f>
        <v xml:space="preserve"> Face=0xad</v>
      </c>
      <c r="D41" t="str">
        <f ca="1">inputfromtsbtoolfile!D437</f>
        <v xml:space="preserve"> #33</v>
      </c>
      <c r="E41">
        <f ca="1">inputfromtsbtoolfile!E437</f>
        <v>38</v>
      </c>
      <c r="F41">
        <f ca="1">inputfromtsbtoolfile!F437</f>
        <v>50</v>
      </c>
      <c r="G41">
        <f ca="1">inputfromtsbtoolfile!G437</f>
        <v>63</v>
      </c>
      <c r="H41">
        <f ca="1">inputfromtsbtoolfile!H437</f>
        <v>69</v>
      </c>
      <c r="I41">
        <f ca="1">inputfromtsbtoolfile!I437</f>
        <v>50</v>
      </c>
      <c r="J41">
        <f ca="1">inputfromtsbtoolfile!J437</f>
        <v>63</v>
      </c>
      <c r="K41" t="str">
        <f ca="1">inputfromtsbtoolfile!K437</f>
        <v>[1</v>
      </c>
      <c r="L41" t="str">
        <f ca="1">inputfromtsbtoolfile!L437</f>
        <v xml:space="preserve"> 51 ]</v>
      </c>
    </row>
    <row r="42" spans="1:12">
      <c r="A42" t="s">
        <v>1654</v>
      </c>
      <c r="B42" t="str">
        <f ca="1">inputfromtsbtoolfile!B472</f>
        <v xml:space="preserve"> vencie GLENN</v>
      </c>
      <c r="C42" t="str">
        <f ca="1">inputfromtsbtoolfile!C472</f>
        <v xml:space="preserve"> Face=0x8e</v>
      </c>
      <c r="D42" t="str">
        <f ca="1">inputfromtsbtoolfile!D472</f>
        <v xml:space="preserve"> #25</v>
      </c>
      <c r="E42">
        <f ca="1">inputfromtsbtoolfile!E472</f>
        <v>31</v>
      </c>
      <c r="F42">
        <f ca="1">inputfromtsbtoolfile!F472</f>
        <v>38</v>
      </c>
      <c r="G42">
        <f ca="1">inputfromtsbtoolfile!G472</f>
        <v>50</v>
      </c>
      <c r="H42">
        <f ca="1">inputfromtsbtoolfile!H472</f>
        <v>44</v>
      </c>
      <c r="I42">
        <f ca="1">inputfromtsbtoolfile!I472</f>
        <v>44</v>
      </c>
      <c r="J42">
        <f ca="1">inputfromtsbtoolfile!J472</f>
        <v>44</v>
      </c>
      <c r="K42" t="str">
        <f ca="1">inputfromtsbtoolfile!K472</f>
        <v>[0</v>
      </c>
      <c r="L42" t="str">
        <f ca="1">inputfromtsbtoolfile!L472</f>
        <v xml:space="preserve"> 20 ]</v>
      </c>
    </row>
    <row r="43" spans="1:12">
      <c r="A43" t="s">
        <v>1654</v>
      </c>
      <c r="B43" t="str">
        <f ca="1">inputfromtsbtoolfile!B507</f>
        <v xml:space="preserve"> eugene ROBINSON</v>
      </c>
      <c r="C43" t="str">
        <f ca="1">inputfromtsbtoolfile!C507</f>
        <v xml:space="preserve"> Face=0xc9</v>
      </c>
      <c r="D43" t="str">
        <f ca="1">inputfromtsbtoolfile!D507</f>
        <v xml:space="preserve"> #41</v>
      </c>
      <c r="E43">
        <f ca="1">inputfromtsbtoolfile!E507</f>
        <v>25</v>
      </c>
      <c r="F43">
        <f ca="1">inputfromtsbtoolfile!F507</f>
        <v>31</v>
      </c>
      <c r="G43">
        <f ca="1">inputfromtsbtoolfile!G507</f>
        <v>38</v>
      </c>
      <c r="H43">
        <f ca="1">inputfromtsbtoolfile!H507</f>
        <v>38</v>
      </c>
      <c r="I43">
        <f ca="1">inputfromtsbtoolfile!I507</f>
        <v>50</v>
      </c>
      <c r="J43">
        <f ca="1">inputfromtsbtoolfile!J507</f>
        <v>38</v>
      </c>
      <c r="K43" t="str">
        <f ca="1">inputfromtsbtoolfile!K507</f>
        <v>[5</v>
      </c>
      <c r="L43" t="str">
        <f ca="1">inputfromtsbtoolfile!L507</f>
        <v xml:space="preserve"> 64 ]</v>
      </c>
    </row>
    <row r="44" spans="1:12">
      <c r="A44" t="s">
        <v>1654</v>
      </c>
      <c r="B44" t="str">
        <f ca="1">inputfromtsbtoolfile!B542</f>
        <v xml:space="preserve"> todd BOWLES</v>
      </c>
      <c r="C44" t="str">
        <f ca="1">inputfromtsbtoolfile!C542</f>
        <v xml:space="preserve"> Face=0xc3</v>
      </c>
      <c r="D44" t="str">
        <f ca="1">inputfromtsbtoolfile!D542</f>
        <v xml:space="preserve"> #23</v>
      </c>
      <c r="E44">
        <f ca="1">inputfromtsbtoolfile!E542</f>
        <v>25</v>
      </c>
      <c r="F44">
        <f ca="1">inputfromtsbtoolfile!F542</f>
        <v>31</v>
      </c>
      <c r="G44">
        <f ca="1">inputfromtsbtoolfile!G542</f>
        <v>44</v>
      </c>
      <c r="H44">
        <f ca="1">inputfromtsbtoolfile!H542</f>
        <v>44</v>
      </c>
      <c r="I44">
        <f ca="1">inputfromtsbtoolfile!I542</f>
        <v>50</v>
      </c>
      <c r="J44">
        <f ca="1">inputfromtsbtoolfile!J542</f>
        <v>31</v>
      </c>
      <c r="K44" t="str">
        <f ca="1">inputfromtsbtoolfile!K542</f>
        <v>[7</v>
      </c>
      <c r="L44" t="str">
        <f ca="1">inputfromtsbtoolfile!L542</f>
        <v xml:space="preserve"> 38 ]</v>
      </c>
    </row>
    <row r="45" spans="1:12">
      <c r="A45" t="s">
        <v>1654</v>
      </c>
      <c r="B45" t="str">
        <f ca="1">inputfromtsbtoolfile!B577</f>
        <v xml:space="preserve"> myron GUYTON</v>
      </c>
      <c r="C45" t="str">
        <f ca="1">inputfromtsbtoolfile!C577</f>
        <v xml:space="preserve"> Face=0xa1</v>
      </c>
      <c r="D45" t="str">
        <f ca="1">inputfromtsbtoolfile!D577</f>
        <v xml:space="preserve"> #29</v>
      </c>
      <c r="E45">
        <f ca="1">inputfromtsbtoolfile!E577</f>
        <v>31</v>
      </c>
      <c r="F45">
        <f ca="1">inputfromtsbtoolfile!F577</f>
        <v>38</v>
      </c>
      <c r="G45">
        <f ca="1">inputfromtsbtoolfile!G577</f>
        <v>50</v>
      </c>
      <c r="H45">
        <f ca="1">inputfromtsbtoolfile!H577</f>
        <v>56</v>
      </c>
      <c r="I45">
        <f ca="1">inputfromtsbtoolfile!I577</f>
        <v>44</v>
      </c>
      <c r="J45">
        <f ca="1">inputfromtsbtoolfile!J577</f>
        <v>56</v>
      </c>
      <c r="K45" t="str">
        <f ca="1">inputfromtsbtoolfile!K577</f>
        <v>[1</v>
      </c>
      <c r="L45" t="str">
        <f ca="1">inputfromtsbtoolfile!L577</f>
        <v xml:space="preserve"> 12 ]</v>
      </c>
    </row>
    <row r="46" spans="1:12">
      <c r="A46" t="s">
        <v>1654</v>
      </c>
      <c r="B46" t="str">
        <f ca="1">inputfromtsbtoolfile!B612</f>
        <v xml:space="preserve"> wes HOPKINS</v>
      </c>
      <c r="C46" t="str">
        <f ca="1">inputfromtsbtoolfile!C612</f>
        <v xml:space="preserve"> Face=0x96</v>
      </c>
      <c r="D46" t="str">
        <f ca="1">inputfromtsbtoolfile!D612</f>
        <v xml:space="preserve"> #48</v>
      </c>
      <c r="E46">
        <f ca="1">inputfromtsbtoolfile!E612</f>
        <v>25</v>
      </c>
      <c r="F46">
        <f ca="1">inputfromtsbtoolfile!F612</f>
        <v>31</v>
      </c>
      <c r="G46">
        <f ca="1">inputfromtsbtoolfile!G612</f>
        <v>19</v>
      </c>
      <c r="H46">
        <f ca="1">inputfromtsbtoolfile!H612</f>
        <v>50</v>
      </c>
      <c r="I46">
        <f ca="1">inputfromtsbtoolfile!I612</f>
        <v>56</v>
      </c>
      <c r="J46">
        <f ca="1">inputfromtsbtoolfile!J612</f>
        <v>31</v>
      </c>
      <c r="K46" t="str">
        <f ca="1">inputfromtsbtoolfile!K612</f>
        <v>[12</v>
      </c>
      <c r="L46" t="str">
        <f ca="1">inputfromtsbtoolfile!L612</f>
        <v xml:space="preserve"> 76 ]</v>
      </c>
    </row>
    <row r="47" spans="1:12">
      <c r="A47" t="s">
        <v>1654</v>
      </c>
      <c r="B47" t="str">
        <f ca="1">inputfromtsbtoolfile!B647</f>
        <v xml:space="preserve"> lonnie YOUNG</v>
      </c>
      <c r="C47" t="str">
        <f ca="1">inputfromtsbtoolfile!C647</f>
        <v xml:space="preserve"> Face=0x8f</v>
      </c>
      <c r="D47" t="str">
        <f ca="1">inputfromtsbtoolfile!D647</f>
        <v xml:space="preserve"> #43</v>
      </c>
      <c r="E47">
        <f ca="1">inputfromtsbtoolfile!E647</f>
        <v>69</v>
      </c>
      <c r="F47">
        <f ca="1">inputfromtsbtoolfile!F647</f>
        <v>31</v>
      </c>
      <c r="G47">
        <f ca="1">inputfromtsbtoolfile!G647</f>
        <v>44</v>
      </c>
      <c r="H47">
        <f ca="1">inputfromtsbtoolfile!H647</f>
        <v>44</v>
      </c>
      <c r="I47">
        <f ca="1">inputfromtsbtoolfile!I647</f>
        <v>56</v>
      </c>
      <c r="J47">
        <f ca="1">inputfromtsbtoolfile!J647</f>
        <v>44</v>
      </c>
      <c r="K47" t="str">
        <f ca="1">inputfromtsbtoolfile!K647</f>
        <v>[1</v>
      </c>
      <c r="L47" t="str">
        <f ca="1">inputfromtsbtoolfile!L647</f>
        <v xml:space="preserve"> 34 ]</v>
      </c>
    </row>
    <row r="48" spans="1:12">
      <c r="A48" t="s">
        <v>1654</v>
      </c>
      <c r="B48" t="str">
        <f ca="1">inputfromtsbtoolfile!B682</f>
        <v xml:space="preserve"> ray HORTON</v>
      </c>
      <c r="C48" t="str">
        <f ca="1">inputfromtsbtoolfile!C682</f>
        <v xml:space="preserve"> Face=0xa9</v>
      </c>
      <c r="D48" t="str">
        <f ca="1">inputfromtsbtoolfile!D682</f>
        <v xml:space="preserve"> #20</v>
      </c>
      <c r="E48">
        <f ca="1">inputfromtsbtoolfile!E682</f>
        <v>31</v>
      </c>
      <c r="F48">
        <f ca="1">inputfromtsbtoolfile!F682</f>
        <v>38</v>
      </c>
      <c r="G48">
        <f ca="1">inputfromtsbtoolfile!G682</f>
        <v>50</v>
      </c>
      <c r="H48">
        <f ca="1">inputfromtsbtoolfile!H682</f>
        <v>56</v>
      </c>
      <c r="I48">
        <f ca="1">inputfromtsbtoolfile!I682</f>
        <v>44</v>
      </c>
      <c r="J48">
        <f ca="1">inputfromtsbtoolfile!J682</f>
        <v>38</v>
      </c>
      <c r="K48" t="str">
        <f ca="1">inputfromtsbtoolfile!K682</f>
        <v>[2</v>
      </c>
      <c r="L48" t="str">
        <f ca="1">inputfromtsbtoolfile!L682</f>
        <v xml:space="preserve"> 33 ]</v>
      </c>
    </row>
    <row r="49" spans="1:12">
      <c r="A49" t="s">
        <v>1654</v>
      </c>
      <c r="B49" t="str">
        <f ca="1">inputfromtsbtoolfile!B717</f>
        <v xml:space="preserve"> mark CARRIER</v>
      </c>
      <c r="C49" t="str">
        <f ca="1">inputfromtsbtoolfile!C717</f>
        <v xml:space="preserve"> Face=0xc9</v>
      </c>
      <c r="D49" t="str">
        <f ca="1">inputfromtsbtoolfile!D717</f>
        <v xml:space="preserve"> #20</v>
      </c>
      <c r="E49">
        <f ca="1">inputfromtsbtoolfile!E717</f>
        <v>38</v>
      </c>
      <c r="F49">
        <f ca="1">inputfromtsbtoolfile!F717</f>
        <v>44</v>
      </c>
      <c r="G49">
        <f ca="1">inputfromtsbtoolfile!G717</f>
        <v>56</v>
      </c>
      <c r="H49">
        <f ca="1">inputfromtsbtoolfile!H717</f>
        <v>50</v>
      </c>
      <c r="I49">
        <f ca="1">inputfromtsbtoolfile!I717</f>
        <v>81</v>
      </c>
      <c r="J49">
        <f ca="1">inputfromtsbtoolfile!J717</f>
        <v>69</v>
      </c>
      <c r="K49" t="str">
        <f ca="1">inputfromtsbtoolfile!K717</f>
        <v>[0</v>
      </c>
      <c r="L49" t="str">
        <f ca="1">inputfromtsbtoolfile!L717</f>
        <v xml:space="preserve"> 102 ]</v>
      </c>
    </row>
    <row r="50" spans="1:12">
      <c r="A50" t="s">
        <v>1654</v>
      </c>
      <c r="B50" t="str">
        <f ca="1">inputfromtsbtoolfile!B752</f>
        <v xml:space="preserve"> bennie BLADES</v>
      </c>
      <c r="C50" t="str">
        <f ca="1">inputfromtsbtoolfile!C752</f>
        <v xml:space="preserve"> Face=0xb0</v>
      </c>
      <c r="D50" t="str">
        <f ca="1">inputfromtsbtoolfile!D752</f>
        <v xml:space="preserve"> #36</v>
      </c>
      <c r="E50">
        <f ca="1">inputfromtsbtoolfile!E752</f>
        <v>25</v>
      </c>
      <c r="F50">
        <f ca="1">inputfromtsbtoolfile!F752</f>
        <v>31</v>
      </c>
      <c r="G50">
        <f ca="1">inputfromtsbtoolfile!G752</f>
        <v>38</v>
      </c>
      <c r="H50">
        <f ca="1">inputfromtsbtoolfile!H752</f>
        <v>50</v>
      </c>
      <c r="I50">
        <f ca="1">inputfromtsbtoolfile!I752</f>
        <v>44</v>
      </c>
      <c r="J50">
        <f ca="1">inputfromtsbtoolfile!J752</f>
        <v>38</v>
      </c>
      <c r="K50" t="str">
        <f ca="1">inputfromtsbtoolfile!K752</f>
        <v>[7</v>
      </c>
      <c r="L50" t="str">
        <f ca="1">inputfromtsbtoolfile!L752</f>
        <v xml:space="preserve"> 38 ]</v>
      </c>
    </row>
    <row r="51" spans="1:12">
      <c r="A51" t="s">
        <v>1654</v>
      </c>
      <c r="B51" t="str">
        <f ca="1">inputfromtsbtoolfile!B787</f>
        <v xml:space="preserve"> chuck CECIL</v>
      </c>
      <c r="C51" t="str">
        <f ca="1">inputfromtsbtoolfile!C787</f>
        <v xml:space="preserve"> Face=0x42</v>
      </c>
      <c r="D51" t="str">
        <f ca="1">inputfromtsbtoolfile!D787</f>
        <v xml:space="preserve"> #26</v>
      </c>
      <c r="E51">
        <f ca="1">inputfromtsbtoolfile!E787</f>
        <v>25</v>
      </c>
      <c r="F51">
        <f ca="1">inputfromtsbtoolfile!F787</f>
        <v>31</v>
      </c>
      <c r="G51">
        <f ca="1">inputfromtsbtoolfile!G787</f>
        <v>38</v>
      </c>
      <c r="H51">
        <f ca="1">inputfromtsbtoolfile!H787</f>
        <v>44</v>
      </c>
      <c r="I51">
        <f ca="1">inputfromtsbtoolfile!I787</f>
        <v>38</v>
      </c>
      <c r="J51">
        <f ca="1">inputfromtsbtoolfile!J787</f>
        <v>31</v>
      </c>
      <c r="K51" t="str">
        <f ca="1">inputfromtsbtoolfile!K787</f>
        <v>[7</v>
      </c>
      <c r="L51" t="str">
        <f ca="1">inputfromtsbtoolfile!L787</f>
        <v xml:space="preserve"> 25 ]</v>
      </c>
    </row>
    <row r="52" spans="1:12">
      <c r="A52" t="s">
        <v>1654</v>
      </c>
      <c r="B52" t="str">
        <f ca="1">inputfromtsbtoolfile!B822</f>
        <v xml:space="preserve"> d. FULLINGTON</v>
      </c>
      <c r="C52" t="str">
        <f ca="1">inputfromtsbtoolfile!C822</f>
        <v xml:space="preserve"> Face=0xb0</v>
      </c>
      <c r="D52" t="str">
        <f ca="1">inputfromtsbtoolfile!D822</f>
        <v xml:space="preserve"> #29</v>
      </c>
      <c r="E52">
        <f ca="1">inputfromtsbtoolfile!E822</f>
        <v>31</v>
      </c>
      <c r="F52">
        <f ca="1">inputfromtsbtoolfile!F822</f>
        <v>38</v>
      </c>
      <c r="G52">
        <f ca="1">inputfromtsbtoolfile!G822</f>
        <v>50</v>
      </c>
      <c r="H52">
        <f ca="1">inputfromtsbtoolfile!H822</f>
        <v>44</v>
      </c>
      <c r="I52">
        <f ca="1">inputfromtsbtoolfile!I822</f>
        <v>38</v>
      </c>
      <c r="J52">
        <f ca="1">inputfromtsbtoolfile!J822</f>
        <v>44</v>
      </c>
      <c r="K52" t="str">
        <f ca="1">inputfromtsbtoolfile!K822</f>
        <v>[7</v>
      </c>
      <c r="L52" t="str">
        <f ca="1">inputfromtsbtoolfile!L822</f>
        <v xml:space="preserve"> 12 ]</v>
      </c>
    </row>
    <row r="53" spans="1:12">
      <c r="A53" t="s">
        <v>1654</v>
      </c>
      <c r="B53" t="str">
        <f ca="1">inputfromtsbtoolfile!B857</f>
        <v xml:space="preserve"> harry HAMILTON</v>
      </c>
      <c r="C53" t="str">
        <f ca="1">inputfromtsbtoolfile!C857</f>
        <v xml:space="preserve"> Face=0x89</v>
      </c>
      <c r="D53" t="str">
        <f ca="1">inputfromtsbtoolfile!D857</f>
        <v xml:space="preserve"> #39</v>
      </c>
      <c r="E53">
        <f ca="1">inputfromtsbtoolfile!E857</f>
        <v>25</v>
      </c>
      <c r="F53">
        <f ca="1">inputfromtsbtoolfile!F857</f>
        <v>31</v>
      </c>
      <c r="G53">
        <f ca="1">inputfromtsbtoolfile!G857</f>
        <v>44</v>
      </c>
      <c r="H53">
        <f ca="1">inputfromtsbtoolfile!H857</f>
        <v>44</v>
      </c>
      <c r="I53">
        <f ca="1">inputfromtsbtoolfile!I857</f>
        <v>56</v>
      </c>
      <c r="J53">
        <f ca="1">inputfromtsbtoolfile!J857</f>
        <v>50</v>
      </c>
      <c r="K53" t="str">
        <f ca="1">inputfromtsbtoolfile!K857</f>
        <v>[3</v>
      </c>
      <c r="L53" t="str">
        <f ca="1">inputfromtsbtoolfile!L857</f>
        <v xml:space="preserve"> 64 ]</v>
      </c>
    </row>
    <row r="54" spans="1:12">
      <c r="A54" t="s">
        <v>1654</v>
      </c>
      <c r="B54" t="str">
        <f ca="1">inputfromtsbtoolfile!B892</f>
        <v xml:space="preserve"> ronnie LOTT</v>
      </c>
      <c r="C54" t="str">
        <f ca="1">inputfromtsbtoolfile!C892</f>
        <v xml:space="preserve"> Face=0xab</v>
      </c>
      <c r="D54" t="str">
        <f ca="1">inputfromtsbtoolfile!D892</f>
        <v xml:space="preserve"> #42</v>
      </c>
      <c r="E54">
        <f ca="1">inputfromtsbtoolfile!E892</f>
        <v>44</v>
      </c>
      <c r="F54">
        <f ca="1">inputfromtsbtoolfile!F892</f>
        <v>56</v>
      </c>
      <c r="G54">
        <f ca="1">inputfromtsbtoolfile!G892</f>
        <v>69</v>
      </c>
      <c r="H54">
        <f ca="1">inputfromtsbtoolfile!H892</f>
        <v>69</v>
      </c>
      <c r="I54">
        <f ca="1">inputfromtsbtoolfile!I892</f>
        <v>50</v>
      </c>
      <c r="J54">
        <f ca="1">inputfromtsbtoolfile!J892</f>
        <v>75</v>
      </c>
      <c r="K54" t="str">
        <f ca="1">inputfromtsbtoolfile!K892</f>
        <v>[1</v>
      </c>
      <c r="L54" t="str">
        <f ca="1">inputfromtsbtoolfile!L892</f>
        <v xml:space="preserve"> 51 ]</v>
      </c>
    </row>
    <row r="55" spans="1:12">
      <c r="A55" t="s">
        <v>1654</v>
      </c>
      <c r="B55" t="str">
        <f ca="1">inputfromtsbtoolfile!B927</f>
        <v xml:space="preserve"> anthony NEWMAN</v>
      </c>
      <c r="C55" t="str">
        <f ca="1">inputfromtsbtoolfile!C927</f>
        <v xml:space="preserve"> Face=0x9e</v>
      </c>
      <c r="D55" t="str">
        <f ca="1">inputfromtsbtoolfile!D927</f>
        <v xml:space="preserve"> #26</v>
      </c>
      <c r="E55">
        <f ca="1">inputfromtsbtoolfile!E927</f>
        <v>25</v>
      </c>
      <c r="F55">
        <f ca="1">inputfromtsbtoolfile!F927</f>
        <v>31</v>
      </c>
      <c r="G55">
        <f ca="1">inputfromtsbtoolfile!G927</f>
        <v>31</v>
      </c>
      <c r="H55">
        <f ca="1">inputfromtsbtoolfile!H927</f>
        <v>44</v>
      </c>
      <c r="I55">
        <f ca="1">inputfromtsbtoolfile!I927</f>
        <v>44</v>
      </c>
      <c r="J55">
        <f ca="1">inputfromtsbtoolfile!J927</f>
        <v>31</v>
      </c>
      <c r="K55" t="str">
        <f ca="1">inputfromtsbtoolfile!K927</f>
        <v>[6</v>
      </c>
      <c r="L55" t="str">
        <f ca="1">inputfromtsbtoolfile!L927</f>
        <v xml:space="preserve"> 25 ]</v>
      </c>
    </row>
    <row r="56" spans="1:12">
      <c r="A56" t="s">
        <v>1654</v>
      </c>
      <c r="B56" t="str">
        <f ca="1">inputfromtsbtoolfile!B962</f>
        <v xml:space="preserve"> gene ATKINS</v>
      </c>
      <c r="C56" t="str">
        <f ca="1">inputfromtsbtoolfile!C962</f>
        <v xml:space="preserve"> Face=0x8d</v>
      </c>
      <c r="D56" t="str">
        <f ca="1">inputfromtsbtoolfile!D962</f>
        <v xml:space="preserve"> #28</v>
      </c>
      <c r="E56">
        <f ca="1">inputfromtsbtoolfile!E962</f>
        <v>25</v>
      </c>
      <c r="F56">
        <f ca="1">inputfromtsbtoolfile!F962</f>
        <v>31</v>
      </c>
      <c r="G56">
        <f ca="1">inputfromtsbtoolfile!G962</f>
        <v>38</v>
      </c>
      <c r="H56">
        <f ca="1">inputfromtsbtoolfile!H962</f>
        <v>44</v>
      </c>
      <c r="I56">
        <f ca="1">inputfromtsbtoolfile!I962</f>
        <v>44</v>
      </c>
      <c r="J56">
        <f ca="1">inputfromtsbtoolfile!J962</f>
        <v>50</v>
      </c>
      <c r="K56" t="str">
        <f ca="1">inputfromtsbtoolfile!K962</f>
        <v>[20</v>
      </c>
      <c r="L56" t="str">
        <f ca="1">inputfromtsbtoolfile!L962</f>
        <v xml:space="preserve"> 76 ]</v>
      </c>
    </row>
    <row r="57" spans="1:12">
      <c r="A57" t="s">
        <v>1654</v>
      </c>
      <c r="B57" t="str">
        <f ca="1">inputfromtsbtoolfile!B997</f>
        <v xml:space="preserve"> scott CASE</v>
      </c>
      <c r="C57" t="str">
        <f ca="1">inputfromtsbtoolfile!C997</f>
        <v xml:space="preserve"> Face=0x46</v>
      </c>
      <c r="D57" t="str">
        <f ca="1">inputfromtsbtoolfile!D997</f>
        <v xml:space="preserve"> #25</v>
      </c>
      <c r="E57">
        <f ca="1">inputfromtsbtoolfile!E997</f>
        <v>25</v>
      </c>
      <c r="F57">
        <f ca="1">inputfromtsbtoolfile!F997</f>
        <v>31</v>
      </c>
      <c r="G57">
        <f ca="1">inputfromtsbtoolfile!G997</f>
        <v>38</v>
      </c>
      <c r="H57">
        <f ca="1">inputfromtsbtoolfile!H997</f>
        <v>31</v>
      </c>
      <c r="I57">
        <f ca="1">inputfromtsbtoolfile!I997</f>
        <v>50</v>
      </c>
      <c r="J57">
        <f ca="1">inputfromtsbtoolfile!J997</f>
        <v>25</v>
      </c>
      <c r="K57" t="str">
        <f ca="1">inputfromtsbtoolfile!K997</f>
        <v>[33</v>
      </c>
      <c r="L57" t="str">
        <f ca="1">inputfromtsbtoolfile!L997</f>
        <v xml:space="preserve"> 59 ]</v>
      </c>
    </row>
    <row r="58" spans="1:12">
      <c r="A58" t="s">
        <v>1669</v>
      </c>
      <c r="B58" t="str">
        <f ca="1">inputfromtsbtoolfile!B53</f>
        <v xml:space="preserve"> leonard SMITH</v>
      </c>
      <c r="C58" t="str">
        <f ca="1">inputfromtsbtoolfile!C53</f>
        <v xml:space="preserve"> Face=0x84</v>
      </c>
      <c r="D58" t="str">
        <f ca="1">inputfromtsbtoolfile!D53</f>
        <v xml:space="preserve"> #46</v>
      </c>
      <c r="E58">
        <f ca="1">inputfromtsbtoolfile!E53</f>
        <v>31</v>
      </c>
      <c r="F58">
        <f ca="1">inputfromtsbtoolfile!F53</f>
        <v>38</v>
      </c>
      <c r="G58">
        <f ca="1">inputfromtsbtoolfile!G53</f>
        <v>50</v>
      </c>
      <c r="H58">
        <f ca="1">inputfromtsbtoolfile!H53</f>
        <v>44</v>
      </c>
      <c r="I58">
        <f ca="1">inputfromtsbtoolfile!I53</f>
        <v>44</v>
      </c>
      <c r="J58">
        <f ca="1">inputfromtsbtoolfile!J53</f>
        <v>50</v>
      </c>
      <c r="K58" t="str">
        <f ca="1">inputfromtsbtoolfile!K53</f>
        <v>[2</v>
      </c>
      <c r="L58" t="str">
        <f ca="1">inputfromtsbtoolfile!L53</f>
        <v xml:space="preserve"> 40 ]</v>
      </c>
    </row>
    <row r="59" spans="1:12">
      <c r="A59" t="s">
        <v>1669</v>
      </c>
      <c r="B59" t="str">
        <f ca="1">inputfromtsbtoolfile!B88</f>
        <v xml:space="preserve"> keith TAYLOR</v>
      </c>
      <c r="C59" t="str">
        <f ca="1">inputfromtsbtoolfile!C88</f>
        <v xml:space="preserve"> Face=0xa1</v>
      </c>
      <c r="D59" t="str">
        <f ca="1">inputfromtsbtoolfile!D88</f>
        <v xml:space="preserve"> #27</v>
      </c>
      <c r="E59">
        <f ca="1">inputfromtsbtoolfile!E88</f>
        <v>25</v>
      </c>
      <c r="F59">
        <f ca="1">inputfromtsbtoolfile!F88</f>
        <v>31</v>
      </c>
      <c r="G59">
        <f ca="1">inputfromtsbtoolfile!G88</f>
        <v>44</v>
      </c>
      <c r="H59">
        <f ca="1">inputfromtsbtoolfile!H88</f>
        <v>38</v>
      </c>
      <c r="I59">
        <f ca="1">inputfromtsbtoolfile!I88</f>
        <v>38</v>
      </c>
      <c r="J59">
        <f ca="1">inputfromtsbtoolfile!J88</f>
        <v>44</v>
      </c>
      <c r="K59" t="str">
        <f ca="1">inputfromtsbtoolfile!K88</f>
        <v>[5</v>
      </c>
      <c r="L59" t="str">
        <f ca="1">inputfromtsbtoolfile!L88</f>
        <v xml:space="preserve"> 64 ]</v>
      </c>
    </row>
    <row r="60" spans="1:12">
      <c r="A60" t="s">
        <v>1669</v>
      </c>
      <c r="B60" t="str">
        <f ca="1">inputfromtsbtoolfile!B123</f>
        <v xml:space="preserve"> jarvis WILLIAMS</v>
      </c>
      <c r="C60" t="str">
        <f ca="1">inputfromtsbtoolfile!C123</f>
        <v xml:space="preserve"> Face=0x96</v>
      </c>
      <c r="D60" t="str">
        <f ca="1">inputfromtsbtoolfile!D123</f>
        <v xml:space="preserve"> #26</v>
      </c>
      <c r="E60">
        <f ca="1">inputfromtsbtoolfile!E123</f>
        <v>38</v>
      </c>
      <c r="F60">
        <f ca="1">inputfromtsbtoolfile!F123</f>
        <v>44</v>
      </c>
      <c r="G60">
        <f ca="1">inputfromtsbtoolfile!G123</f>
        <v>56</v>
      </c>
      <c r="H60">
        <f ca="1">inputfromtsbtoolfile!H123</f>
        <v>56</v>
      </c>
      <c r="I60">
        <f ca="1">inputfromtsbtoolfile!I123</f>
        <v>56</v>
      </c>
      <c r="J60">
        <f ca="1">inputfromtsbtoolfile!J123</f>
        <v>56</v>
      </c>
      <c r="K60" t="str">
        <f ca="1">inputfromtsbtoolfile!K123</f>
        <v>[16</v>
      </c>
      <c r="L60" t="str">
        <f ca="1">inputfromtsbtoolfile!L123</f>
        <v xml:space="preserve"> 76 ]</v>
      </c>
    </row>
    <row r="61" spans="1:12">
      <c r="A61" t="s">
        <v>1669</v>
      </c>
      <c r="B61" t="str">
        <f ca="1">inputfromtsbtoolfile!B158</f>
        <v xml:space="preserve"> rod MCSWAIN</v>
      </c>
      <c r="C61" t="str">
        <f ca="1">inputfromtsbtoolfile!C158</f>
        <v xml:space="preserve"> Face=0x8d</v>
      </c>
      <c r="D61" t="str">
        <f ca="1">inputfromtsbtoolfile!D158</f>
        <v xml:space="preserve"> #23</v>
      </c>
      <c r="E61">
        <f ca="1">inputfromtsbtoolfile!E158</f>
        <v>25</v>
      </c>
      <c r="F61">
        <f ca="1">inputfromtsbtoolfile!F158</f>
        <v>31</v>
      </c>
      <c r="G61">
        <f ca="1">inputfromtsbtoolfile!G158</f>
        <v>31</v>
      </c>
      <c r="H61">
        <f ca="1">inputfromtsbtoolfile!H158</f>
        <v>56</v>
      </c>
      <c r="I61">
        <f ca="1">inputfromtsbtoolfile!I158</f>
        <v>31</v>
      </c>
      <c r="J61">
        <f ca="1">inputfromtsbtoolfile!J158</f>
        <v>31</v>
      </c>
      <c r="K61" t="str">
        <f ca="1">inputfromtsbtoolfile!K158</f>
        <v>[25</v>
      </c>
      <c r="L61" t="str">
        <f ca="1">inputfromtsbtoolfile!L158</f>
        <v xml:space="preserve"> 25 ]</v>
      </c>
    </row>
    <row r="62" spans="1:12">
      <c r="A62" t="s">
        <v>1669</v>
      </c>
      <c r="B62" t="str">
        <f ca="1">inputfromtsbtoolfile!B193</f>
        <v xml:space="preserve"> brian WASHINGTON</v>
      </c>
      <c r="C62" t="str">
        <f ca="1">inputfromtsbtoolfile!C193</f>
        <v xml:space="preserve"> Face=0x8e</v>
      </c>
      <c r="D62" t="str">
        <f ca="1">inputfromtsbtoolfile!D193</f>
        <v xml:space="preserve"> #21</v>
      </c>
      <c r="E62">
        <f ca="1">inputfromtsbtoolfile!E193</f>
        <v>25</v>
      </c>
      <c r="F62">
        <f ca="1">inputfromtsbtoolfile!F193</f>
        <v>31</v>
      </c>
      <c r="G62">
        <f ca="1">inputfromtsbtoolfile!G193</f>
        <v>44</v>
      </c>
      <c r="H62">
        <f ca="1">inputfromtsbtoolfile!H193</f>
        <v>38</v>
      </c>
      <c r="I62">
        <f ca="1">inputfromtsbtoolfile!I193</f>
        <v>50</v>
      </c>
      <c r="J62">
        <f ca="1">inputfromtsbtoolfile!J193</f>
        <v>38</v>
      </c>
      <c r="K62" t="str">
        <f ca="1">inputfromtsbtoolfile!K193</f>
        <v>[14</v>
      </c>
      <c r="L62" t="str">
        <f ca="1">inputfromtsbtoolfile!L193</f>
        <v xml:space="preserve"> 51 ]</v>
      </c>
    </row>
    <row r="63" spans="1:12">
      <c r="A63" t="s">
        <v>1669</v>
      </c>
      <c r="B63" t="str">
        <f ca="1">inputfromtsbtoolfile!B228</f>
        <v xml:space="preserve"> david FULCHER</v>
      </c>
      <c r="C63" t="str">
        <f ca="1">inputfromtsbtoolfile!C228</f>
        <v xml:space="preserve"> Face=0x8a</v>
      </c>
      <c r="D63" t="str">
        <f ca="1">inputfromtsbtoolfile!D228</f>
        <v xml:space="preserve"> #33</v>
      </c>
      <c r="E63">
        <f ca="1">inputfromtsbtoolfile!E228</f>
        <v>44</v>
      </c>
      <c r="F63">
        <f ca="1">inputfromtsbtoolfile!F228</f>
        <v>56</v>
      </c>
      <c r="G63">
        <f ca="1">inputfromtsbtoolfile!G228</f>
        <v>69</v>
      </c>
      <c r="H63">
        <f ca="1">inputfromtsbtoolfile!H228</f>
        <v>75</v>
      </c>
      <c r="I63">
        <f ca="1">inputfromtsbtoolfile!I228</f>
        <v>69</v>
      </c>
      <c r="J63">
        <f ca="1">inputfromtsbtoolfile!J228</f>
        <v>75</v>
      </c>
      <c r="K63" t="str">
        <f ca="1">inputfromtsbtoolfile!K228</f>
        <v>[7</v>
      </c>
      <c r="L63" t="str">
        <f ca="1">inputfromtsbtoolfile!L228</f>
        <v xml:space="preserve"> 51 ]</v>
      </c>
    </row>
    <row r="64" spans="1:12">
      <c r="A64" t="s">
        <v>1669</v>
      </c>
      <c r="B64" t="str">
        <f ca="1">inputfromtsbtoolfile!B263</f>
        <v xml:space="preserve"> felix WRIGHT</v>
      </c>
      <c r="C64" t="str">
        <f ca="1">inputfromtsbtoolfile!C263</f>
        <v xml:space="preserve"> Face=0x85</v>
      </c>
      <c r="D64" t="str">
        <f ca="1">inputfromtsbtoolfile!D263</f>
        <v xml:space="preserve"> #22</v>
      </c>
      <c r="E64">
        <f ca="1">inputfromtsbtoolfile!E263</f>
        <v>25</v>
      </c>
      <c r="F64">
        <f ca="1">inputfromtsbtoolfile!F263</f>
        <v>31</v>
      </c>
      <c r="G64">
        <f ca="1">inputfromtsbtoolfile!G263</f>
        <v>38</v>
      </c>
      <c r="H64">
        <f ca="1">inputfromtsbtoolfile!H263</f>
        <v>38</v>
      </c>
      <c r="I64">
        <f ca="1">inputfromtsbtoolfile!I263</f>
        <v>50</v>
      </c>
      <c r="J64">
        <f ca="1">inputfromtsbtoolfile!J263</f>
        <v>44</v>
      </c>
      <c r="K64" t="str">
        <f ca="1">inputfromtsbtoolfile!K263</f>
        <v>[7</v>
      </c>
      <c r="L64" t="str">
        <f ca="1">inputfromtsbtoolfile!L263</f>
        <v xml:space="preserve"> 12 ]</v>
      </c>
    </row>
    <row r="65" spans="1:12">
      <c r="A65" t="s">
        <v>1669</v>
      </c>
      <c r="B65" t="str">
        <f ca="1">inputfromtsbtoolfile!B298</f>
        <v xml:space="preserve"> bubba MCDOWELL</v>
      </c>
      <c r="C65" t="str">
        <f ca="1">inputfromtsbtoolfile!C298</f>
        <v xml:space="preserve"> Face=0xc1</v>
      </c>
      <c r="D65" t="str">
        <f ca="1">inputfromtsbtoolfile!D298</f>
        <v xml:space="preserve"> #25</v>
      </c>
      <c r="E65">
        <f ca="1">inputfromtsbtoolfile!E298</f>
        <v>25</v>
      </c>
      <c r="F65">
        <f ca="1">inputfromtsbtoolfile!F298</f>
        <v>31</v>
      </c>
      <c r="G65">
        <f ca="1">inputfromtsbtoolfile!G298</f>
        <v>44</v>
      </c>
      <c r="H65">
        <f ca="1">inputfromtsbtoolfile!H298</f>
        <v>44</v>
      </c>
      <c r="I65">
        <f ca="1">inputfromtsbtoolfile!I298</f>
        <v>50</v>
      </c>
      <c r="J65">
        <f ca="1">inputfromtsbtoolfile!J298</f>
        <v>44</v>
      </c>
      <c r="K65" t="str">
        <f ca="1">inputfromtsbtoolfile!K298</f>
        <v>[4</v>
      </c>
      <c r="L65" t="str">
        <f ca="1">inputfromtsbtoolfile!L298</f>
        <v xml:space="preserve"> 25 ]</v>
      </c>
    </row>
    <row r="66" spans="1:12">
      <c r="A66" t="s">
        <v>1669</v>
      </c>
      <c r="B66" t="str">
        <f ca="1">inputfromtsbtoolfile!B333</f>
        <v xml:space="preserve"> carnell LAKE</v>
      </c>
      <c r="C66" t="str">
        <f ca="1">inputfromtsbtoolfile!C333</f>
        <v xml:space="preserve"> Face=0x82</v>
      </c>
      <c r="D66" t="str">
        <f ca="1">inputfromtsbtoolfile!D333</f>
        <v xml:space="preserve"> #37</v>
      </c>
      <c r="E66">
        <f ca="1">inputfromtsbtoolfile!E333</f>
        <v>38</v>
      </c>
      <c r="F66">
        <f ca="1">inputfromtsbtoolfile!F333</f>
        <v>44</v>
      </c>
      <c r="G66">
        <f ca="1">inputfromtsbtoolfile!G333</f>
        <v>56</v>
      </c>
      <c r="H66">
        <f ca="1">inputfromtsbtoolfile!H333</f>
        <v>50</v>
      </c>
      <c r="I66">
        <f ca="1">inputfromtsbtoolfile!I333</f>
        <v>50</v>
      </c>
      <c r="J66">
        <f ca="1">inputfromtsbtoolfile!J333</f>
        <v>63</v>
      </c>
      <c r="K66" t="str">
        <f ca="1">inputfromtsbtoolfile!K333</f>
        <v>[7</v>
      </c>
      <c r="L66" t="str">
        <f ca="1">inputfromtsbtoolfile!L333</f>
        <v xml:space="preserve"> 25 ]</v>
      </c>
    </row>
    <row r="67" spans="1:12">
      <c r="A67" t="s">
        <v>1669</v>
      </c>
      <c r="B67" t="str">
        <f ca="1">inputfromtsbtoolfile!B368</f>
        <v xml:space="preserve"> dennis SMITH</v>
      </c>
      <c r="C67" t="str">
        <f ca="1">inputfromtsbtoolfile!C368</f>
        <v xml:space="preserve"> Face=0xab</v>
      </c>
      <c r="D67" t="str">
        <f ca="1">inputfromtsbtoolfile!D368</f>
        <v xml:space="preserve"> #49</v>
      </c>
      <c r="E67">
        <f ca="1">inputfromtsbtoolfile!E368</f>
        <v>38</v>
      </c>
      <c r="F67">
        <f ca="1">inputfromtsbtoolfile!F368</f>
        <v>44</v>
      </c>
      <c r="G67">
        <f ca="1">inputfromtsbtoolfile!G368</f>
        <v>56</v>
      </c>
      <c r="H67">
        <f ca="1">inputfromtsbtoolfile!H368</f>
        <v>50</v>
      </c>
      <c r="I67">
        <f ca="1">inputfromtsbtoolfile!I368</f>
        <v>44</v>
      </c>
      <c r="J67">
        <f ca="1">inputfromtsbtoolfile!J368</f>
        <v>63</v>
      </c>
      <c r="K67" t="str">
        <f ca="1">inputfromtsbtoolfile!K368</f>
        <v>[7</v>
      </c>
      <c r="L67" t="str">
        <f ca="1">inputfromtsbtoolfile!L368</f>
        <v xml:space="preserve"> 38 ]</v>
      </c>
    </row>
    <row r="68" spans="1:12">
      <c r="A68" t="s">
        <v>1669</v>
      </c>
      <c r="B68" t="str">
        <f ca="1">inputfromtsbtoolfile!B403</f>
        <v xml:space="preserve"> kevin PORTER</v>
      </c>
      <c r="C68" t="str">
        <f ca="1">inputfromtsbtoolfile!C403</f>
        <v xml:space="preserve"> Face=0xb8</v>
      </c>
      <c r="D68" t="str">
        <f ca="1">inputfromtsbtoolfile!D403</f>
        <v xml:space="preserve"> #27</v>
      </c>
      <c r="E68">
        <f ca="1">inputfromtsbtoolfile!E403</f>
        <v>25</v>
      </c>
      <c r="F68">
        <f ca="1">inputfromtsbtoolfile!F403</f>
        <v>31</v>
      </c>
      <c r="G68">
        <f ca="1">inputfromtsbtoolfile!G403</f>
        <v>44</v>
      </c>
      <c r="H68">
        <f ca="1">inputfromtsbtoolfile!H403</f>
        <v>38</v>
      </c>
      <c r="I68">
        <f ca="1">inputfromtsbtoolfile!I403</f>
        <v>38</v>
      </c>
      <c r="J68">
        <f ca="1">inputfromtsbtoolfile!J403</f>
        <v>38</v>
      </c>
      <c r="K68" t="str">
        <f ca="1">inputfromtsbtoolfile!K403</f>
        <v>[0</v>
      </c>
      <c r="L68" t="str">
        <f ca="1">inputfromtsbtoolfile!L403</f>
        <v xml:space="preserve"> 25 ]</v>
      </c>
    </row>
    <row r="69" spans="1:12">
      <c r="A69" t="s">
        <v>1669</v>
      </c>
      <c r="B69" t="str">
        <f ca="1">inputfromtsbtoolfile!B438</f>
        <v xml:space="preserve"> mike HARDEN</v>
      </c>
      <c r="C69" t="str">
        <f ca="1">inputfromtsbtoolfile!C438</f>
        <v xml:space="preserve"> Face=0xc6</v>
      </c>
      <c r="D69" t="str">
        <f ca="1">inputfromtsbtoolfile!D438</f>
        <v xml:space="preserve"> #45</v>
      </c>
      <c r="E69">
        <f ca="1">inputfromtsbtoolfile!E438</f>
        <v>25</v>
      </c>
      <c r="F69">
        <f ca="1">inputfromtsbtoolfile!F438</f>
        <v>31</v>
      </c>
      <c r="G69">
        <f ca="1">inputfromtsbtoolfile!G438</f>
        <v>44</v>
      </c>
      <c r="H69">
        <f ca="1">inputfromtsbtoolfile!H438</f>
        <v>50</v>
      </c>
      <c r="I69">
        <f ca="1">inputfromtsbtoolfile!I438</f>
        <v>50</v>
      </c>
      <c r="J69">
        <f ca="1">inputfromtsbtoolfile!J438</f>
        <v>50</v>
      </c>
      <c r="K69" t="str">
        <f ca="1">inputfromtsbtoolfile!K438</f>
        <v>[1</v>
      </c>
      <c r="L69" t="str">
        <f ca="1">inputfromtsbtoolfile!L438</f>
        <v xml:space="preserve"> 51 ]</v>
      </c>
    </row>
    <row r="70" spans="1:12">
      <c r="A70" t="s">
        <v>1669</v>
      </c>
      <c r="B70" t="str">
        <f ca="1">inputfromtsbtoolfile!B473</f>
        <v xml:space="preserve"> martin BAYLESS</v>
      </c>
      <c r="C70" t="str">
        <f ca="1">inputfromtsbtoolfile!C473</f>
        <v xml:space="preserve"> Face=0xc6</v>
      </c>
      <c r="D70" t="str">
        <f ca="1">inputfromtsbtoolfile!D473</f>
        <v xml:space="preserve"> #44</v>
      </c>
      <c r="E70">
        <f ca="1">inputfromtsbtoolfile!E473</f>
        <v>25</v>
      </c>
      <c r="F70">
        <f ca="1">inputfromtsbtoolfile!F473</f>
        <v>31</v>
      </c>
      <c r="G70">
        <f ca="1">inputfromtsbtoolfile!G473</f>
        <v>44</v>
      </c>
      <c r="H70">
        <f ca="1">inputfromtsbtoolfile!H473</f>
        <v>56</v>
      </c>
      <c r="I70">
        <f ca="1">inputfromtsbtoolfile!I473</f>
        <v>44</v>
      </c>
      <c r="J70">
        <f ca="1">inputfromtsbtoolfile!J473</f>
        <v>44</v>
      </c>
      <c r="K70" t="str">
        <f ca="1">inputfromtsbtoolfile!K473</f>
        <v>[17</v>
      </c>
      <c r="L70" t="str">
        <f ca="1">inputfromtsbtoolfile!L473</f>
        <v xml:space="preserve"> 20 ]</v>
      </c>
    </row>
    <row r="71" spans="1:12">
      <c r="A71" t="s">
        <v>1669</v>
      </c>
      <c r="B71" t="str">
        <f ca="1">inputfromtsbtoolfile!B508</f>
        <v xml:space="preserve"> nesby GLASGOW</v>
      </c>
      <c r="C71" t="str">
        <f ca="1">inputfromtsbtoolfile!C508</f>
        <v xml:space="preserve"> Face=0x8d</v>
      </c>
      <c r="D71" t="str">
        <f ca="1">inputfromtsbtoolfile!D508</f>
        <v xml:space="preserve"> #22</v>
      </c>
      <c r="E71">
        <f ca="1">inputfromtsbtoolfile!E508</f>
        <v>31</v>
      </c>
      <c r="F71">
        <f ca="1">inputfromtsbtoolfile!F508</f>
        <v>38</v>
      </c>
      <c r="G71">
        <f ca="1">inputfromtsbtoolfile!G508</f>
        <v>50</v>
      </c>
      <c r="H71">
        <f ca="1">inputfromtsbtoolfile!H508</f>
        <v>56</v>
      </c>
      <c r="I71">
        <f ca="1">inputfromtsbtoolfile!I508</f>
        <v>25</v>
      </c>
      <c r="J71">
        <f ca="1">inputfromtsbtoolfile!J508</f>
        <v>56</v>
      </c>
      <c r="K71" t="str">
        <f ca="1">inputfromtsbtoolfile!K508</f>
        <v>[14</v>
      </c>
      <c r="L71" t="str">
        <f ca="1">inputfromtsbtoolfile!L508</f>
        <v xml:space="preserve"> 25 ]</v>
      </c>
    </row>
    <row r="72" spans="1:12">
      <c r="A72" t="s">
        <v>1669</v>
      </c>
      <c r="B72" t="str">
        <f ca="1">inputfromtsbtoolfile!B543</f>
        <v xml:space="preserve"> alvin WALTON</v>
      </c>
      <c r="C72" t="str">
        <f ca="1">inputfromtsbtoolfile!C543</f>
        <v xml:space="preserve"> Face=0xb0</v>
      </c>
      <c r="D72" t="str">
        <f ca="1">inputfromtsbtoolfile!D543</f>
        <v xml:space="preserve"> #40</v>
      </c>
      <c r="E72">
        <f ca="1">inputfromtsbtoolfile!E543</f>
        <v>25</v>
      </c>
      <c r="F72">
        <f ca="1">inputfromtsbtoolfile!F543</f>
        <v>31</v>
      </c>
      <c r="G72">
        <f ca="1">inputfromtsbtoolfile!G543</f>
        <v>44</v>
      </c>
      <c r="H72">
        <f ca="1">inputfromtsbtoolfile!H543</f>
        <v>31</v>
      </c>
      <c r="I72">
        <f ca="1">inputfromtsbtoolfile!I543</f>
        <v>44</v>
      </c>
      <c r="J72">
        <f ca="1">inputfromtsbtoolfile!J543</f>
        <v>31</v>
      </c>
      <c r="K72" t="str">
        <f ca="1">inputfromtsbtoolfile!K543</f>
        <v>[2</v>
      </c>
      <c r="L72" t="str">
        <f ca="1">inputfromtsbtoolfile!L543</f>
        <v xml:space="preserve"> 33 ]</v>
      </c>
    </row>
    <row r="73" spans="1:12">
      <c r="A73" t="s">
        <v>1669</v>
      </c>
      <c r="B73" t="str">
        <f ca="1">inputfromtsbtoolfile!B578</f>
        <v xml:space="preserve"> greg JACKSON</v>
      </c>
      <c r="C73" t="str">
        <f ca="1">inputfromtsbtoolfile!C578</f>
        <v xml:space="preserve"> Face=0xb8</v>
      </c>
      <c r="D73" t="str">
        <f ca="1">inputfromtsbtoolfile!D578</f>
        <v xml:space="preserve"> #47</v>
      </c>
      <c r="E73">
        <f ca="1">inputfromtsbtoolfile!E578</f>
        <v>31</v>
      </c>
      <c r="F73">
        <f ca="1">inputfromtsbtoolfile!F578</f>
        <v>38</v>
      </c>
      <c r="G73">
        <f ca="1">inputfromtsbtoolfile!G578</f>
        <v>50</v>
      </c>
      <c r="H73">
        <f ca="1">inputfromtsbtoolfile!H578</f>
        <v>56</v>
      </c>
      <c r="I73">
        <f ca="1">inputfromtsbtoolfile!I578</f>
        <v>56</v>
      </c>
      <c r="J73">
        <f ca="1">inputfromtsbtoolfile!J578</f>
        <v>56</v>
      </c>
      <c r="K73" t="str">
        <f ca="1">inputfromtsbtoolfile!K578</f>
        <v>[25</v>
      </c>
      <c r="L73" t="str">
        <f ca="1">inputfromtsbtoolfile!L578</f>
        <v xml:space="preserve"> 69 ]</v>
      </c>
    </row>
    <row r="74" spans="1:12">
      <c r="A74" t="s">
        <v>1669</v>
      </c>
      <c r="B74" t="str">
        <f ca="1">inputfromtsbtoolfile!B613</f>
        <v xml:space="preserve"> andre WATERS</v>
      </c>
      <c r="C74" t="str">
        <f ca="1">inputfromtsbtoolfile!C613</f>
        <v xml:space="preserve"> Face=0x8b</v>
      </c>
      <c r="D74" t="str">
        <f ca="1">inputfromtsbtoolfile!D613</f>
        <v xml:space="preserve"> #20</v>
      </c>
      <c r="E74">
        <f ca="1">inputfromtsbtoolfile!E613</f>
        <v>25</v>
      </c>
      <c r="F74">
        <f ca="1">inputfromtsbtoolfile!F613</f>
        <v>31</v>
      </c>
      <c r="G74">
        <f ca="1">inputfromtsbtoolfile!G613</f>
        <v>19</v>
      </c>
      <c r="H74">
        <f ca="1">inputfromtsbtoolfile!H613</f>
        <v>31</v>
      </c>
      <c r="I74">
        <f ca="1">inputfromtsbtoolfile!I613</f>
        <v>25</v>
      </c>
      <c r="J74">
        <f ca="1">inputfromtsbtoolfile!J613</f>
        <v>19</v>
      </c>
      <c r="K74" t="str">
        <f ca="1">inputfromtsbtoolfile!K613</f>
        <v>[7</v>
      </c>
      <c r="L74" t="str">
        <f ca="1">inputfromtsbtoolfile!L613</f>
        <v xml:space="preserve"> 25 ]</v>
      </c>
    </row>
    <row r="75" spans="1:12">
      <c r="A75" t="s">
        <v>1669</v>
      </c>
      <c r="B75" t="str">
        <f ca="1">inputfromtsbtoolfile!B648</f>
        <v xml:space="preserve"> tim MCDONALD</v>
      </c>
      <c r="C75" t="str">
        <f ca="1">inputfromtsbtoolfile!C648</f>
        <v xml:space="preserve"> Face=0xcb</v>
      </c>
      <c r="D75" t="str">
        <f ca="1">inputfromtsbtoolfile!D648</f>
        <v xml:space="preserve"> #46</v>
      </c>
      <c r="E75">
        <f ca="1">inputfromtsbtoolfile!E648</f>
        <v>38</v>
      </c>
      <c r="F75">
        <f ca="1">inputfromtsbtoolfile!F648</f>
        <v>44</v>
      </c>
      <c r="G75">
        <f ca="1">inputfromtsbtoolfile!G648</f>
        <v>56</v>
      </c>
      <c r="H75">
        <f ca="1">inputfromtsbtoolfile!H648</f>
        <v>56</v>
      </c>
      <c r="I75">
        <f ca="1">inputfromtsbtoolfile!I648</f>
        <v>56</v>
      </c>
      <c r="J75">
        <f ca="1">inputfromtsbtoolfile!J648</f>
        <v>69</v>
      </c>
      <c r="K75" t="str">
        <f ca="1">inputfromtsbtoolfile!K648</f>
        <v>[1</v>
      </c>
      <c r="L75" t="str">
        <f ca="1">inputfromtsbtoolfile!L648</f>
        <v xml:space="preserve"> 76 ]</v>
      </c>
    </row>
    <row r="76" spans="1:12">
      <c r="A76" t="s">
        <v>1669</v>
      </c>
      <c r="B76" t="str">
        <f ca="1">inputfromtsbtoolfile!B683</f>
        <v xml:space="preserve"> james WASHINGTON</v>
      </c>
      <c r="C76" t="str">
        <f ca="1">inputfromtsbtoolfile!C683</f>
        <v xml:space="preserve"> Face=0xc1</v>
      </c>
      <c r="D76" t="str">
        <f ca="1">inputfromtsbtoolfile!D683</f>
        <v xml:space="preserve"> #37</v>
      </c>
      <c r="E76">
        <f ca="1">inputfromtsbtoolfile!E683</f>
        <v>31</v>
      </c>
      <c r="F76">
        <f ca="1">inputfromtsbtoolfile!F683</f>
        <v>38</v>
      </c>
      <c r="G76">
        <f ca="1">inputfromtsbtoolfile!G683</f>
        <v>50</v>
      </c>
      <c r="H76">
        <f ca="1">inputfromtsbtoolfile!H683</f>
        <v>50</v>
      </c>
      <c r="I76">
        <f ca="1">inputfromtsbtoolfile!I683</f>
        <v>50</v>
      </c>
      <c r="J76">
        <f ca="1">inputfromtsbtoolfile!J683</f>
        <v>38</v>
      </c>
      <c r="K76" t="str">
        <f ca="1">inputfromtsbtoolfile!K683</f>
        <v>[2</v>
      </c>
      <c r="L76" t="str">
        <f ca="1">inputfromtsbtoolfile!L683</f>
        <v xml:space="preserve"> 79 ]</v>
      </c>
    </row>
    <row r="77" spans="1:12">
      <c r="A77" t="s">
        <v>1669</v>
      </c>
      <c r="B77" t="str">
        <f ca="1">inputfromtsbtoolfile!B718</f>
        <v xml:space="preserve"> shaun GAYLE</v>
      </c>
      <c r="C77" t="str">
        <f ca="1">inputfromtsbtoolfile!C718</f>
        <v xml:space="preserve"> Face=0xa2</v>
      </c>
      <c r="D77" t="str">
        <f ca="1">inputfromtsbtoolfile!D718</f>
        <v xml:space="preserve"> #23</v>
      </c>
      <c r="E77">
        <f ca="1">inputfromtsbtoolfile!E718</f>
        <v>25</v>
      </c>
      <c r="F77">
        <f ca="1">inputfromtsbtoolfile!F718</f>
        <v>31</v>
      </c>
      <c r="G77">
        <f ca="1">inputfromtsbtoolfile!G718</f>
        <v>44</v>
      </c>
      <c r="H77">
        <f ca="1">inputfromtsbtoolfile!H718</f>
        <v>44</v>
      </c>
      <c r="I77">
        <f ca="1">inputfromtsbtoolfile!I718</f>
        <v>56</v>
      </c>
      <c r="J77">
        <f ca="1">inputfromtsbtoolfile!J718</f>
        <v>44</v>
      </c>
      <c r="K77" t="str">
        <f ca="1">inputfromtsbtoolfile!K718</f>
        <v>[7</v>
      </c>
      <c r="L77" t="str">
        <f ca="1">inputfromtsbtoolfile!L718</f>
        <v xml:space="preserve"> 20 ]</v>
      </c>
    </row>
    <row r="78" spans="1:12">
      <c r="A78" t="s">
        <v>1669</v>
      </c>
      <c r="B78" t="str">
        <f ca="1">inputfromtsbtoolfile!B753</f>
        <v xml:space="preserve"> william WHITE</v>
      </c>
      <c r="C78" t="str">
        <f ca="1">inputfromtsbtoolfile!C753</f>
        <v xml:space="preserve"> Face=0xc0</v>
      </c>
      <c r="D78" t="str">
        <f ca="1">inputfromtsbtoolfile!D753</f>
        <v xml:space="preserve"> #35</v>
      </c>
      <c r="E78">
        <f ca="1">inputfromtsbtoolfile!E753</f>
        <v>38</v>
      </c>
      <c r="F78">
        <f ca="1">inputfromtsbtoolfile!F753</f>
        <v>44</v>
      </c>
      <c r="G78">
        <f ca="1">inputfromtsbtoolfile!G753</f>
        <v>56</v>
      </c>
      <c r="H78">
        <f ca="1">inputfromtsbtoolfile!H753</f>
        <v>56</v>
      </c>
      <c r="I78">
        <f ca="1">inputfromtsbtoolfile!I753</f>
        <v>56</v>
      </c>
      <c r="J78">
        <f ca="1">inputfromtsbtoolfile!J753</f>
        <v>56</v>
      </c>
      <c r="K78" t="str">
        <f ca="1">inputfromtsbtoolfile!K753</f>
        <v>[3</v>
      </c>
      <c r="L78" t="str">
        <f ca="1">inputfromtsbtoolfile!L753</f>
        <v xml:space="preserve"> 89 ]</v>
      </c>
    </row>
    <row r="79" spans="1:12">
      <c r="A79" t="s">
        <v>1669</v>
      </c>
      <c r="B79" t="str">
        <f ca="1">inputfromtsbtoolfile!B788</f>
        <v xml:space="preserve"> mark MURPHY</v>
      </c>
      <c r="C79" t="str">
        <f ca="1">inputfromtsbtoolfile!C788</f>
        <v xml:space="preserve"> Face=0x37</v>
      </c>
      <c r="D79" t="str">
        <f ca="1">inputfromtsbtoolfile!D788</f>
        <v xml:space="preserve"> #37</v>
      </c>
      <c r="E79">
        <f ca="1">inputfromtsbtoolfile!E788</f>
        <v>25</v>
      </c>
      <c r="F79">
        <f ca="1">inputfromtsbtoolfile!F788</f>
        <v>31</v>
      </c>
      <c r="G79">
        <f ca="1">inputfromtsbtoolfile!G788</f>
        <v>44</v>
      </c>
      <c r="H79">
        <f ca="1">inputfromtsbtoolfile!H788</f>
        <v>44</v>
      </c>
      <c r="I79">
        <f ca="1">inputfromtsbtoolfile!I788</f>
        <v>50</v>
      </c>
      <c r="J79">
        <f ca="1">inputfromtsbtoolfile!J788</f>
        <v>38</v>
      </c>
      <c r="K79" t="str">
        <f ca="1">inputfromtsbtoolfile!K788</f>
        <v>[9</v>
      </c>
      <c r="L79" t="str">
        <f ca="1">inputfromtsbtoolfile!L788</f>
        <v xml:space="preserve"> 71 ]</v>
      </c>
    </row>
    <row r="80" spans="1:12">
      <c r="A80" t="s">
        <v>1669</v>
      </c>
      <c r="B80" t="str">
        <f ca="1">inputfromtsbtoolfile!B823</f>
        <v xml:space="preserve"> joey BROWNER</v>
      </c>
      <c r="C80" t="str">
        <f ca="1">inputfromtsbtoolfile!C823</f>
        <v xml:space="preserve"> Face=0xaa</v>
      </c>
      <c r="D80" t="str">
        <f ca="1">inputfromtsbtoolfile!D823</f>
        <v xml:space="preserve"> #47</v>
      </c>
      <c r="E80">
        <f ca="1">inputfromtsbtoolfile!E823</f>
        <v>38</v>
      </c>
      <c r="F80">
        <f ca="1">inputfromtsbtoolfile!F823</f>
        <v>50</v>
      </c>
      <c r="G80">
        <f ca="1">inputfromtsbtoolfile!G823</f>
        <v>63</v>
      </c>
      <c r="H80">
        <f ca="1">inputfromtsbtoolfile!H823</f>
        <v>56</v>
      </c>
      <c r="I80">
        <f ca="1">inputfromtsbtoolfile!I823</f>
        <v>69</v>
      </c>
      <c r="J80">
        <f ca="1">inputfromtsbtoolfile!J823</f>
        <v>69</v>
      </c>
      <c r="K80" t="str">
        <f ca="1">inputfromtsbtoolfile!K823</f>
        <v>[20</v>
      </c>
      <c r="L80" t="str">
        <f ca="1">inputfromtsbtoolfile!L823</f>
        <v xml:space="preserve"> 102 ]</v>
      </c>
    </row>
    <row r="81" spans="1:12">
      <c r="A81" t="s">
        <v>1669</v>
      </c>
      <c r="B81" t="str">
        <f ca="1">inputfromtsbtoolfile!B858</f>
        <v xml:space="preserve"> mark ROBINSON</v>
      </c>
      <c r="C81" t="str">
        <f ca="1">inputfromtsbtoolfile!C858</f>
        <v xml:space="preserve"> Face=0xaa</v>
      </c>
      <c r="D81" t="str">
        <f ca="1">inputfromtsbtoolfile!D858</f>
        <v xml:space="preserve"> #30</v>
      </c>
      <c r="E81">
        <f ca="1">inputfromtsbtoolfile!E858</f>
        <v>31</v>
      </c>
      <c r="F81">
        <f ca="1">inputfromtsbtoolfile!F858</f>
        <v>38</v>
      </c>
      <c r="G81">
        <f ca="1">inputfromtsbtoolfile!G858</f>
        <v>50</v>
      </c>
      <c r="H81">
        <f ca="1">inputfromtsbtoolfile!H858</f>
        <v>50</v>
      </c>
      <c r="I81">
        <f ca="1">inputfromtsbtoolfile!I858</f>
        <v>56</v>
      </c>
      <c r="J81">
        <f ca="1">inputfromtsbtoolfile!J858</f>
        <v>44</v>
      </c>
      <c r="K81" t="str">
        <f ca="1">inputfromtsbtoolfile!K858</f>
        <v>[3</v>
      </c>
      <c r="L81" t="str">
        <f ca="1">inputfromtsbtoolfile!L858</f>
        <v xml:space="preserve"> 51 ]</v>
      </c>
    </row>
    <row r="82" spans="1:12">
      <c r="A82" t="s">
        <v>1669</v>
      </c>
      <c r="B82" t="str">
        <f ca="1">inputfromtsbtoolfile!B893</f>
        <v xml:space="preserve"> dave WAYMER</v>
      </c>
      <c r="C82" t="str">
        <f ca="1">inputfromtsbtoolfile!C893</f>
        <v xml:space="preserve"> Face=0xd1</v>
      </c>
      <c r="D82" t="str">
        <f ca="1">inputfromtsbtoolfile!D893</f>
        <v xml:space="preserve"> #43</v>
      </c>
      <c r="E82">
        <f ca="1">inputfromtsbtoolfile!E893</f>
        <v>38</v>
      </c>
      <c r="F82">
        <f ca="1">inputfromtsbtoolfile!F893</f>
        <v>50</v>
      </c>
      <c r="G82">
        <f ca="1">inputfromtsbtoolfile!G893</f>
        <v>63</v>
      </c>
      <c r="H82">
        <f ca="1">inputfromtsbtoolfile!H893</f>
        <v>50</v>
      </c>
      <c r="I82">
        <f ca="1">inputfromtsbtoolfile!I893</f>
        <v>69</v>
      </c>
      <c r="J82">
        <f ca="1">inputfromtsbtoolfile!J893</f>
        <v>63</v>
      </c>
      <c r="K82" t="str">
        <f ca="1">inputfromtsbtoolfile!K893</f>
        <v>[1</v>
      </c>
      <c r="L82" t="str">
        <f ca="1">inputfromtsbtoolfile!L893</f>
        <v xml:space="preserve"> 115 ]</v>
      </c>
    </row>
    <row r="83" spans="1:12">
      <c r="A83" t="s">
        <v>1669</v>
      </c>
      <c r="B83" t="str">
        <f ca="1">inputfromtsbtoolfile!B928</f>
        <v xml:space="preserve"> vince NEWSOME</v>
      </c>
      <c r="C83" t="str">
        <f ca="1">inputfromtsbtoolfile!C928</f>
        <v xml:space="preserve"> Face=0x96</v>
      </c>
      <c r="D83" t="str">
        <f ca="1">inputfromtsbtoolfile!D928</f>
        <v xml:space="preserve"> #22</v>
      </c>
      <c r="E83">
        <f ca="1">inputfromtsbtoolfile!E928</f>
        <v>31</v>
      </c>
      <c r="F83">
        <f ca="1">inputfromtsbtoolfile!F928</f>
        <v>38</v>
      </c>
      <c r="G83">
        <f ca="1">inputfromtsbtoolfile!G928</f>
        <v>50</v>
      </c>
      <c r="H83">
        <f ca="1">inputfromtsbtoolfile!H928</f>
        <v>31</v>
      </c>
      <c r="I83">
        <f ca="1">inputfromtsbtoolfile!I928</f>
        <v>56</v>
      </c>
      <c r="J83">
        <f ca="1">inputfromtsbtoolfile!J928</f>
        <v>44</v>
      </c>
      <c r="K83" t="str">
        <f ca="1">inputfromtsbtoolfile!K928</f>
        <v>[5</v>
      </c>
      <c r="L83" t="str">
        <f ca="1">inputfromtsbtoolfile!L928</f>
        <v xml:space="preserve"> 102 ]</v>
      </c>
    </row>
    <row r="84" spans="1:12">
      <c r="A84" t="s">
        <v>1669</v>
      </c>
      <c r="B84" t="str">
        <f ca="1">inputfromtsbtoolfile!B963</f>
        <v xml:space="preserve"> brett MAXIE</v>
      </c>
      <c r="C84" t="str">
        <f ca="1">inputfromtsbtoolfile!C963</f>
        <v xml:space="preserve"> Face=0x90</v>
      </c>
      <c r="D84" t="str">
        <f ca="1">inputfromtsbtoolfile!D963</f>
        <v xml:space="preserve"> #39</v>
      </c>
      <c r="E84">
        <f ca="1">inputfromtsbtoolfile!E963</f>
        <v>31</v>
      </c>
      <c r="F84">
        <f ca="1">inputfromtsbtoolfile!F963</f>
        <v>38</v>
      </c>
      <c r="G84">
        <f ca="1">inputfromtsbtoolfile!G963</f>
        <v>50</v>
      </c>
      <c r="H84">
        <f ca="1">inputfromtsbtoolfile!H963</f>
        <v>44</v>
      </c>
      <c r="I84">
        <f ca="1">inputfromtsbtoolfile!I963</f>
        <v>44</v>
      </c>
      <c r="J84">
        <f ca="1">inputfromtsbtoolfile!J963</f>
        <v>38</v>
      </c>
      <c r="K84" t="str">
        <f ca="1">inputfromtsbtoolfile!K963</f>
        <v>[2</v>
      </c>
      <c r="L84" t="str">
        <f ca="1">inputfromtsbtoolfile!L963</f>
        <v xml:space="preserve"> 76 ]</v>
      </c>
    </row>
    <row r="85" spans="1:12">
      <c r="A85" t="s">
        <v>1669</v>
      </c>
      <c r="B85" t="str">
        <f ca="1">inputfromtsbtoolfile!B998</f>
        <v xml:space="preserve"> brian JORDAN</v>
      </c>
      <c r="C85" t="str">
        <f ca="1">inputfromtsbtoolfile!C998</f>
        <v xml:space="preserve"> Face=0x8b</v>
      </c>
      <c r="D85" t="str">
        <f ca="1">inputfromtsbtoolfile!D998</f>
        <v xml:space="preserve"> #40</v>
      </c>
      <c r="E85">
        <f ca="1">inputfromtsbtoolfile!E998</f>
        <v>25</v>
      </c>
      <c r="F85">
        <f ca="1">inputfromtsbtoolfile!F998</f>
        <v>31</v>
      </c>
      <c r="G85">
        <f ca="1">inputfromtsbtoolfile!G998</f>
        <v>25</v>
      </c>
      <c r="H85">
        <f ca="1">inputfromtsbtoolfile!H998</f>
        <v>44</v>
      </c>
      <c r="I85">
        <f ca="1">inputfromtsbtoolfile!I998</f>
        <v>50</v>
      </c>
      <c r="J85">
        <f ca="1">inputfromtsbtoolfile!J998</f>
        <v>19</v>
      </c>
      <c r="K85" t="str">
        <f ca="1">inputfromtsbtoolfile!K998</f>
        <v>[1</v>
      </c>
      <c r="L85" t="str">
        <f ca="1">inputfromtsbtoolfile!L998</f>
        <v xml:space="preserve"> 59 ]</v>
      </c>
    </row>
    <row r="86" spans="1:12">
      <c r="A86" t="s">
        <v>1655</v>
      </c>
      <c r="B86" t="str">
        <f ca="1">inputfromtsbtoolfile!B51</f>
        <v xml:space="preserve"> kirby JACKSON</v>
      </c>
      <c r="C86" t="str">
        <f ca="1">inputfromtsbtoolfile!C51</f>
        <v xml:space="preserve"> Face=0x89</v>
      </c>
      <c r="D86" t="str">
        <f ca="1">inputfromtsbtoolfile!D51</f>
        <v xml:space="preserve"> #47</v>
      </c>
      <c r="E86">
        <f ca="1">inputfromtsbtoolfile!E51</f>
        <v>25</v>
      </c>
      <c r="F86">
        <f ca="1">inputfromtsbtoolfile!F51</f>
        <v>31</v>
      </c>
      <c r="G86">
        <f ca="1">inputfromtsbtoolfile!G51</f>
        <v>44</v>
      </c>
      <c r="H86">
        <f ca="1">inputfromtsbtoolfile!H51</f>
        <v>38</v>
      </c>
      <c r="I86">
        <f ca="1">inputfromtsbtoolfile!I51</f>
        <v>50</v>
      </c>
      <c r="J86">
        <f ca="1">inputfromtsbtoolfile!J51</f>
        <v>50</v>
      </c>
      <c r="K86" t="str">
        <f ca="1">inputfromtsbtoolfile!K51</f>
        <v>[0</v>
      </c>
      <c r="L86" t="str">
        <f ca="1">inputfromtsbtoolfile!L51</f>
        <v xml:space="preserve"> 64 ]</v>
      </c>
    </row>
    <row r="87" spans="1:12">
      <c r="A87" t="s">
        <v>1655</v>
      </c>
      <c r="B87" t="str">
        <f ca="1">inputfromtsbtoolfile!B86</f>
        <v xml:space="preserve"> chris GOODE</v>
      </c>
      <c r="C87" t="str">
        <f ca="1">inputfromtsbtoolfile!C86</f>
        <v xml:space="preserve"> Face=0x85</v>
      </c>
      <c r="D87" t="str">
        <f ca="1">inputfromtsbtoolfile!D86</f>
        <v xml:space="preserve"> #37</v>
      </c>
      <c r="E87">
        <f ca="1">inputfromtsbtoolfile!E86</f>
        <v>25</v>
      </c>
      <c r="F87">
        <f ca="1">inputfromtsbtoolfile!F86</f>
        <v>31</v>
      </c>
      <c r="G87">
        <f ca="1">inputfromtsbtoolfile!G86</f>
        <v>38</v>
      </c>
      <c r="H87">
        <f ca="1">inputfromtsbtoolfile!H86</f>
        <v>38</v>
      </c>
      <c r="I87">
        <f ca="1">inputfromtsbtoolfile!I86</f>
        <v>31</v>
      </c>
      <c r="J87">
        <f ca="1">inputfromtsbtoolfile!J86</f>
        <v>31</v>
      </c>
      <c r="K87" t="str">
        <f ca="1">inputfromtsbtoolfile!K86</f>
        <v>[0</v>
      </c>
      <c r="L87" t="str">
        <f ca="1">inputfromtsbtoolfile!L86</f>
        <v xml:space="preserve"> 25 ]</v>
      </c>
    </row>
    <row r="88" spans="1:12">
      <c r="A88" t="s">
        <v>1655</v>
      </c>
      <c r="B88" t="str">
        <f ca="1">inputfromtsbtoolfile!B121</f>
        <v xml:space="preserve"> tim MCKYER</v>
      </c>
      <c r="C88" t="str">
        <f ca="1">inputfromtsbtoolfile!C121</f>
        <v xml:space="preserve"> Face=0x88</v>
      </c>
      <c r="D88" t="str">
        <f ca="1">inputfromtsbtoolfile!D121</f>
        <v xml:space="preserve"> #22</v>
      </c>
      <c r="E88">
        <f ca="1">inputfromtsbtoolfile!E121</f>
        <v>31</v>
      </c>
      <c r="F88">
        <f ca="1">inputfromtsbtoolfile!F121</f>
        <v>38</v>
      </c>
      <c r="G88">
        <f ca="1">inputfromtsbtoolfile!G121</f>
        <v>50</v>
      </c>
      <c r="H88">
        <f ca="1">inputfromtsbtoolfile!H121</f>
        <v>44</v>
      </c>
      <c r="I88">
        <f ca="1">inputfromtsbtoolfile!I121</f>
        <v>50</v>
      </c>
      <c r="J88">
        <f ca="1">inputfromtsbtoolfile!J121</f>
        <v>50</v>
      </c>
      <c r="K88" t="str">
        <f ca="1">inputfromtsbtoolfile!K121</f>
        <v>[8</v>
      </c>
      <c r="L88" t="str">
        <f ca="1">inputfromtsbtoolfile!L121</f>
        <v xml:space="preserve"> 64 ]</v>
      </c>
    </row>
    <row r="89" spans="1:12">
      <c r="A89" t="s">
        <v>1655</v>
      </c>
      <c r="B89" t="str">
        <f ca="1">inputfromtsbtoolfile!B156</f>
        <v xml:space="preserve"> ronnie LIPPETT</v>
      </c>
      <c r="C89" t="str">
        <f ca="1">inputfromtsbtoolfile!C156</f>
        <v xml:space="preserve"> Face=0xa3</v>
      </c>
      <c r="D89" t="str">
        <f ca="1">inputfromtsbtoolfile!D156</f>
        <v xml:space="preserve"> #42</v>
      </c>
      <c r="E89">
        <f ca="1">inputfromtsbtoolfile!E156</f>
        <v>38</v>
      </c>
      <c r="F89">
        <f ca="1">inputfromtsbtoolfile!F156</f>
        <v>44</v>
      </c>
      <c r="G89">
        <f ca="1">inputfromtsbtoolfile!G156</f>
        <v>56</v>
      </c>
      <c r="H89">
        <f ca="1">inputfromtsbtoolfile!H156</f>
        <v>50</v>
      </c>
      <c r="I89">
        <f ca="1">inputfromtsbtoolfile!I156</f>
        <v>63</v>
      </c>
      <c r="J89">
        <f ca="1">inputfromtsbtoolfile!J156</f>
        <v>56</v>
      </c>
      <c r="K89" t="str">
        <f ca="1">inputfromtsbtoolfile!K156</f>
        <v>[0</v>
      </c>
      <c r="L89" t="str">
        <f ca="1">inputfromtsbtoolfile!L156</f>
        <v xml:space="preserve"> 89 ]</v>
      </c>
    </row>
    <row r="90" spans="1:12">
      <c r="A90" t="s">
        <v>1655</v>
      </c>
      <c r="B90" t="str">
        <f ca="1">inputfromtsbtoolfile!B191</f>
        <v xml:space="preserve"> tony STARGELL</v>
      </c>
      <c r="C90" t="str">
        <f ca="1">inputfromtsbtoolfile!C191</f>
        <v xml:space="preserve"> Face=0xc4</v>
      </c>
      <c r="D90" t="str">
        <f ca="1">inputfromtsbtoolfile!D191</f>
        <v xml:space="preserve"> #45</v>
      </c>
      <c r="E90">
        <f ca="1">inputfromtsbtoolfile!E191</f>
        <v>25</v>
      </c>
      <c r="F90">
        <f ca="1">inputfromtsbtoolfile!F191</f>
        <v>31</v>
      </c>
      <c r="G90">
        <f ca="1">inputfromtsbtoolfile!G191</f>
        <v>38</v>
      </c>
      <c r="H90">
        <f ca="1">inputfromtsbtoolfile!H191</f>
        <v>31</v>
      </c>
      <c r="I90">
        <f ca="1">inputfromtsbtoolfile!I191</f>
        <v>44</v>
      </c>
      <c r="J90">
        <f ca="1">inputfromtsbtoolfile!J191</f>
        <v>31</v>
      </c>
      <c r="K90" t="str">
        <f ca="1">inputfromtsbtoolfile!K191</f>
        <v>[2</v>
      </c>
      <c r="L90" t="str">
        <f ca="1">inputfromtsbtoolfile!L191</f>
        <v xml:space="preserve"> 38 ]</v>
      </c>
    </row>
    <row r="91" spans="1:12">
      <c r="A91" t="s">
        <v>1655</v>
      </c>
      <c r="B91" t="str">
        <f ca="1">inputfromtsbtoolfile!B226</f>
        <v xml:space="preserve"> lewis BILLUPS</v>
      </c>
      <c r="C91" t="str">
        <f ca="1">inputfromtsbtoolfile!C226</f>
        <v xml:space="preserve"> Face=0xaa</v>
      </c>
      <c r="D91" t="str">
        <f ca="1">inputfromtsbtoolfile!D226</f>
        <v xml:space="preserve"> #24</v>
      </c>
      <c r="E91">
        <f ca="1">inputfromtsbtoolfile!E226</f>
        <v>25</v>
      </c>
      <c r="F91">
        <f ca="1">inputfromtsbtoolfile!F226</f>
        <v>31</v>
      </c>
      <c r="G91">
        <f ca="1">inputfromtsbtoolfile!G226</f>
        <v>25</v>
      </c>
      <c r="H91">
        <f ca="1">inputfromtsbtoolfile!H226</f>
        <v>31</v>
      </c>
      <c r="I91">
        <f ca="1">inputfromtsbtoolfile!I226</f>
        <v>44</v>
      </c>
      <c r="J91">
        <f ca="1">inputfromtsbtoolfile!J226</f>
        <v>25</v>
      </c>
      <c r="K91" t="str">
        <f ca="1">inputfromtsbtoolfile!K226</f>
        <v>[0</v>
      </c>
      <c r="L91" t="str">
        <f ca="1">inputfromtsbtoolfile!L226</f>
        <v xml:space="preserve"> 38 ]</v>
      </c>
    </row>
    <row r="92" spans="1:12">
      <c r="A92" t="s">
        <v>1655</v>
      </c>
      <c r="B92" t="str">
        <f ca="1">inputfromtsbtoolfile!B261</f>
        <v xml:space="preserve"> frank MINNIFIELD</v>
      </c>
      <c r="C92" t="str">
        <f ca="1">inputfromtsbtoolfile!C261</f>
        <v xml:space="preserve"> Face=0xa1</v>
      </c>
      <c r="D92" t="str">
        <f ca="1">inputfromtsbtoolfile!D261</f>
        <v xml:space="preserve"> #31</v>
      </c>
      <c r="E92">
        <f ca="1">inputfromtsbtoolfile!E261</f>
        <v>31</v>
      </c>
      <c r="F92">
        <f ca="1">inputfromtsbtoolfile!F261</f>
        <v>38</v>
      </c>
      <c r="G92">
        <f ca="1">inputfromtsbtoolfile!G261</f>
        <v>50</v>
      </c>
      <c r="H92">
        <f ca="1">inputfromtsbtoolfile!H261</f>
        <v>50</v>
      </c>
      <c r="I92">
        <f ca="1">inputfromtsbtoolfile!I261</f>
        <v>44</v>
      </c>
      <c r="J92">
        <f ca="1">inputfromtsbtoolfile!J261</f>
        <v>50</v>
      </c>
      <c r="K92" t="str">
        <f ca="1">inputfromtsbtoolfile!K261</f>
        <v>[0</v>
      </c>
      <c r="L92" t="str">
        <f ca="1">inputfromtsbtoolfile!L261</f>
        <v xml:space="preserve"> 25 ]</v>
      </c>
    </row>
    <row r="93" spans="1:12">
      <c r="A93" t="s">
        <v>1655</v>
      </c>
      <c r="B93" t="str">
        <f ca="1">inputfromtsbtoolfile!B296</f>
        <v xml:space="preserve"> cris DISHMAN</v>
      </c>
      <c r="C93" t="str">
        <f ca="1">inputfromtsbtoolfile!C296</f>
        <v xml:space="preserve"> Face=0x81</v>
      </c>
      <c r="D93" t="str">
        <f ca="1">inputfromtsbtoolfile!D296</f>
        <v xml:space="preserve"> #28</v>
      </c>
      <c r="E93">
        <f ca="1">inputfromtsbtoolfile!E296</f>
        <v>25</v>
      </c>
      <c r="F93">
        <f ca="1">inputfromtsbtoolfile!F296</f>
        <v>31</v>
      </c>
      <c r="G93">
        <f ca="1">inputfromtsbtoolfile!G296</f>
        <v>44</v>
      </c>
      <c r="H93">
        <f ca="1">inputfromtsbtoolfile!H296</f>
        <v>31</v>
      </c>
      <c r="I93">
        <f ca="1">inputfromtsbtoolfile!I296</f>
        <v>56</v>
      </c>
      <c r="J93">
        <f ca="1">inputfromtsbtoolfile!J296</f>
        <v>50</v>
      </c>
      <c r="K93" t="str">
        <f ca="1">inputfromtsbtoolfile!K296</f>
        <v>[0</v>
      </c>
      <c r="L93" t="str">
        <f ca="1">inputfromtsbtoolfile!L296</f>
        <v xml:space="preserve"> 51 ]</v>
      </c>
    </row>
    <row r="94" spans="1:12">
      <c r="A94" t="s">
        <v>1655</v>
      </c>
      <c r="B94" t="str">
        <f ca="1">inputfromtsbtoolfile!B331</f>
        <v xml:space="preserve"> dwayne WOODRUFF</v>
      </c>
      <c r="C94" t="str">
        <f ca="1">inputfromtsbtoolfile!C331</f>
        <v xml:space="preserve"> Face=0x8f</v>
      </c>
      <c r="D94" t="str">
        <f ca="1">inputfromtsbtoolfile!D331</f>
        <v xml:space="preserve"> #49</v>
      </c>
      <c r="E94">
        <f ca="1">inputfromtsbtoolfile!E331</f>
        <v>38</v>
      </c>
      <c r="F94">
        <f ca="1">inputfromtsbtoolfile!F331</f>
        <v>44</v>
      </c>
      <c r="G94">
        <f ca="1">inputfromtsbtoolfile!G331</f>
        <v>56</v>
      </c>
      <c r="H94">
        <f ca="1">inputfromtsbtoolfile!H331</f>
        <v>56</v>
      </c>
      <c r="I94">
        <f ca="1">inputfromtsbtoolfile!I331</f>
        <v>56</v>
      </c>
      <c r="J94">
        <f ca="1">inputfromtsbtoolfile!J331</f>
        <v>56</v>
      </c>
      <c r="K94" t="str">
        <f ca="1">inputfromtsbtoolfile!K331</f>
        <v>[0</v>
      </c>
      <c r="L94" t="str">
        <f ca="1">inputfromtsbtoolfile!L331</f>
        <v xml:space="preserve"> 38 ]</v>
      </c>
    </row>
    <row r="95" spans="1:12">
      <c r="A95" t="s">
        <v>1655</v>
      </c>
      <c r="B95" t="str">
        <f ca="1">inputfromtsbtoolfile!B366</f>
        <v xml:space="preserve"> tyrone BRAXTON</v>
      </c>
      <c r="C95" t="str">
        <f ca="1">inputfromtsbtoolfile!C366</f>
        <v xml:space="preserve"> Face=0x8e</v>
      </c>
      <c r="D95" t="str">
        <f ca="1">inputfromtsbtoolfile!D366</f>
        <v xml:space="preserve"> #34</v>
      </c>
      <c r="E95">
        <f ca="1">inputfromtsbtoolfile!E366</f>
        <v>25</v>
      </c>
      <c r="F95">
        <f ca="1">inputfromtsbtoolfile!F366</f>
        <v>31</v>
      </c>
      <c r="G95">
        <f ca="1">inputfromtsbtoolfile!G366</f>
        <v>44</v>
      </c>
      <c r="H95">
        <f ca="1">inputfromtsbtoolfile!H366</f>
        <v>44</v>
      </c>
      <c r="I95">
        <f ca="1">inputfromtsbtoolfile!I366</f>
        <v>50</v>
      </c>
      <c r="J95">
        <f ca="1">inputfromtsbtoolfile!J366</f>
        <v>31</v>
      </c>
      <c r="K95" t="str">
        <f ca="1">inputfromtsbtoolfile!K366</f>
        <v>[0</v>
      </c>
      <c r="L95" t="str">
        <f ca="1">inputfromtsbtoolfile!L366</f>
        <v xml:space="preserve"> 51 ]</v>
      </c>
    </row>
    <row r="96" spans="1:12">
      <c r="A96" t="s">
        <v>1655</v>
      </c>
      <c r="B96" t="str">
        <f ca="1">inputfromtsbtoolfile!B401</f>
        <v xml:space="preserve"> albert LEWIS</v>
      </c>
      <c r="C96" t="str">
        <f ca="1">inputfromtsbtoolfile!C401</f>
        <v xml:space="preserve"> Face=0x86</v>
      </c>
      <c r="D96" t="str">
        <f ca="1">inputfromtsbtoolfile!D401</f>
        <v xml:space="preserve"> #29</v>
      </c>
      <c r="E96">
        <f ca="1">inputfromtsbtoolfile!E401</f>
        <v>31</v>
      </c>
      <c r="F96">
        <f ca="1">inputfromtsbtoolfile!F401</f>
        <v>38</v>
      </c>
      <c r="G96">
        <f ca="1">inputfromtsbtoolfile!G401</f>
        <v>50</v>
      </c>
      <c r="H96">
        <f ca="1">inputfromtsbtoolfile!H401</f>
        <v>56</v>
      </c>
      <c r="I96">
        <f ca="1">inputfromtsbtoolfile!I401</f>
        <v>50</v>
      </c>
      <c r="J96">
        <f ca="1">inputfromtsbtoolfile!J401</f>
        <v>69</v>
      </c>
      <c r="K96" t="str">
        <f ca="1">inputfromtsbtoolfile!K401</f>
        <v>[0</v>
      </c>
      <c r="L96" t="str">
        <f ca="1">inputfromtsbtoolfile!L401</f>
        <v xml:space="preserve"> 51 ]</v>
      </c>
    </row>
    <row r="97" spans="1:12">
      <c r="A97" t="s">
        <v>1655</v>
      </c>
      <c r="B97" t="str">
        <f ca="1">inputfromtsbtoolfile!B436</f>
        <v xml:space="preserve"> terry MCDANIEL</v>
      </c>
      <c r="C97" t="str">
        <f ca="1">inputfromtsbtoolfile!C436</f>
        <v xml:space="preserve"> Face=0xca</v>
      </c>
      <c r="D97" t="str">
        <f ca="1">inputfromtsbtoolfile!D436</f>
        <v xml:space="preserve"> #36</v>
      </c>
      <c r="E97">
        <f ca="1">inputfromtsbtoolfile!E436</f>
        <v>38</v>
      </c>
      <c r="F97">
        <f ca="1">inputfromtsbtoolfile!F436</f>
        <v>44</v>
      </c>
      <c r="G97">
        <f ca="1">inputfromtsbtoolfile!G436</f>
        <v>56</v>
      </c>
      <c r="H97">
        <f ca="1">inputfromtsbtoolfile!H436</f>
        <v>44</v>
      </c>
      <c r="I97">
        <f ca="1">inputfromtsbtoolfile!I436</f>
        <v>38</v>
      </c>
      <c r="J97">
        <f ca="1">inputfromtsbtoolfile!J436</f>
        <v>50</v>
      </c>
      <c r="K97" t="str">
        <f ca="1">inputfromtsbtoolfile!K436</f>
        <v>[7</v>
      </c>
      <c r="L97" t="str">
        <f ca="1">inputfromtsbtoolfile!L436</f>
        <v xml:space="preserve"> 51 ]</v>
      </c>
    </row>
    <row r="98" spans="1:12">
      <c r="A98" t="s">
        <v>1655</v>
      </c>
      <c r="B98" t="str">
        <f ca="1">inputfromtsbtoolfile!B471</f>
        <v xml:space="preserve"> gill BYRD</v>
      </c>
      <c r="C98" t="str">
        <f ca="1">inputfromtsbtoolfile!C471</f>
        <v xml:space="preserve"> Face=0xcb</v>
      </c>
      <c r="D98" t="str">
        <f ca="1">inputfromtsbtoolfile!D471</f>
        <v xml:space="preserve"> #22</v>
      </c>
      <c r="E98">
        <f ca="1">inputfromtsbtoolfile!E471</f>
        <v>38</v>
      </c>
      <c r="F98">
        <f ca="1">inputfromtsbtoolfile!F471</f>
        <v>50</v>
      </c>
      <c r="G98">
        <f ca="1">inputfromtsbtoolfile!G471</f>
        <v>63</v>
      </c>
      <c r="H98">
        <f ca="1">inputfromtsbtoolfile!H471</f>
        <v>50</v>
      </c>
      <c r="I98">
        <f ca="1">inputfromtsbtoolfile!I471</f>
        <v>69</v>
      </c>
      <c r="J98">
        <f ca="1">inputfromtsbtoolfile!J471</f>
        <v>75</v>
      </c>
      <c r="K98" t="str">
        <f ca="1">inputfromtsbtoolfile!K471</f>
        <v>[0</v>
      </c>
      <c r="L98" t="str">
        <f ca="1">inputfromtsbtoolfile!L471</f>
        <v xml:space="preserve"> 128 ]</v>
      </c>
    </row>
    <row r="99" spans="1:12">
      <c r="A99" t="s">
        <v>1655</v>
      </c>
      <c r="B99" t="str">
        <f ca="1">inputfromtsbtoolfile!B506</f>
        <v xml:space="preserve"> dwayne HARPER</v>
      </c>
      <c r="C99" t="str">
        <f ca="1">inputfromtsbtoolfile!C506</f>
        <v xml:space="preserve"> Face=0x96</v>
      </c>
      <c r="D99" t="str">
        <f ca="1">inputfromtsbtoolfile!D506</f>
        <v xml:space="preserve"> #29</v>
      </c>
      <c r="E99">
        <f ca="1">inputfromtsbtoolfile!E506</f>
        <v>31</v>
      </c>
      <c r="F99">
        <f ca="1">inputfromtsbtoolfile!F506</f>
        <v>38</v>
      </c>
      <c r="G99">
        <f ca="1">inputfromtsbtoolfile!G506</f>
        <v>50</v>
      </c>
      <c r="H99">
        <f ca="1">inputfromtsbtoolfile!H506</f>
        <v>31</v>
      </c>
      <c r="I99">
        <f ca="1">inputfromtsbtoolfile!I506</f>
        <v>50</v>
      </c>
      <c r="J99">
        <f ca="1">inputfromtsbtoolfile!J506</f>
        <v>50</v>
      </c>
      <c r="K99" t="str">
        <f ca="1">inputfromtsbtoolfile!K506</f>
        <v>[4</v>
      </c>
      <c r="L99" t="str">
        <f ca="1">inputfromtsbtoolfile!L506</f>
        <v xml:space="preserve"> 64 ]</v>
      </c>
    </row>
    <row r="100" spans="1:12">
      <c r="A100" t="s">
        <v>1655</v>
      </c>
      <c r="B100" t="str">
        <f ca="1">inputfromtsbtoolfile!B541</f>
        <v xml:space="preserve"> martin MAYHEW</v>
      </c>
      <c r="C100" t="str">
        <f ca="1">inputfromtsbtoolfile!C541</f>
        <v xml:space="preserve"> Face=0x86</v>
      </c>
      <c r="D100" t="str">
        <f ca="1">inputfromtsbtoolfile!D541</f>
        <v xml:space="preserve"> #35</v>
      </c>
      <c r="E100">
        <f ca="1">inputfromtsbtoolfile!E541</f>
        <v>38</v>
      </c>
      <c r="F100">
        <f ca="1">inputfromtsbtoolfile!F541</f>
        <v>50</v>
      </c>
      <c r="G100">
        <f ca="1">inputfromtsbtoolfile!G541</f>
        <v>63</v>
      </c>
      <c r="H100">
        <f ca="1">inputfromtsbtoolfile!H541</f>
        <v>31</v>
      </c>
      <c r="I100">
        <f ca="1">inputfromtsbtoolfile!I541</f>
        <v>69</v>
      </c>
      <c r="J100">
        <f ca="1">inputfromtsbtoolfile!J541</f>
        <v>38</v>
      </c>
      <c r="K100" t="str">
        <f ca="1">inputfromtsbtoolfile!K541</f>
        <v>[2</v>
      </c>
      <c r="L100" t="str">
        <f ca="1">inputfromtsbtoolfile!L541</f>
        <v xml:space="preserve"> 115 ]</v>
      </c>
    </row>
    <row r="101" spans="1:12">
      <c r="A101" t="s">
        <v>1655</v>
      </c>
      <c r="B101" t="str">
        <f ca="1">inputfromtsbtoolfile!B576</f>
        <v xml:space="preserve"> mark COLLINS</v>
      </c>
      <c r="C101" t="str">
        <f ca="1">inputfromtsbtoolfile!C576</f>
        <v xml:space="preserve"> Face=0x8a</v>
      </c>
      <c r="D101" t="str">
        <f ca="1">inputfromtsbtoolfile!D576</f>
        <v xml:space="preserve"> #25</v>
      </c>
      <c r="E101">
        <f ca="1">inputfromtsbtoolfile!E576</f>
        <v>38</v>
      </c>
      <c r="F101">
        <f ca="1">inputfromtsbtoolfile!F576</f>
        <v>44</v>
      </c>
      <c r="G101">
        <f ca="1">inputfromtsbtoolfile!G576</f>
        <v>56</v>
      </c>
      <c r="H101">
        <f ca="1">inputfromtsbtoolfile!H576</f>
        <v>50</v>
      </c>
      <c r="I101">
        <f ca="1">inputfromtsbtoolfile!I576</f>
        <v>44</v>
      </c>
      <c r="J101">
        <f ca="1">inputfromtsbtoolfile!J576</f>
        <v>63</v>
      </c>
      <c r="K101" t="str">
        <f ca="1">inputfromtsbtoolfile!K576</f>
        <v>[1</v>
      </c>
      <c r="L101" t="str">
        <f ca="1">inputfromtsbtoolfile!L576</f>
        <v xml:space="preserve"> 33 ]</v>
      </c>
    </row>
    <row r="102" spans="1:12">
      <c r="A102" t="s">
        <v>1655</v>
      </c>
      <c r="B102" t="str">
        <f ca="1">inputfromtsbtoolfile!B611</f>
        <v xml:space="preserve"> ben SMITH</v>
      </c>
      <c r="C102" t="str">
        <f ca="1">inputfromtsbtoolfile!C611</f>
        <v xml:space="preserve"> Face=0xc6</v>
      </c>
      <c r="D102" t="str">
        <f ca="1">inputfromtsbtoolfile!D611</f>
        <v xml:space="preserve"> #26</v>
      </c>
      <c r="E102">
        <f ca="1">inputfromtsbtoolfile!E611</f>
        <v>38</v>
      </c>
      <c r="F102">
        <f ca="1">inputfromtsbtoolfile!F611</f>
        <v>50</v>
      </c>
      <c r="G102">
        <f ca="1">inputfromtsbtoolfile!G611</f>
        <v>38</v>
      </c>
      <c r="H102">
        <f ca="1">inputfromtsbtoolfile!H611</f>
        <v>31</v>
      </c>
      <c r="I102">
        <f ca="1">inputfromtsbtoolfile!I611</f>
        <v>50</v>
      </c>
      <c r="J102">
        <f ca="1">inputfromtsbtoolfile!J611</f>
        <v>63</v>
      </c>
      <c r="K102" t="str">
        <f ca="1">inputfromtsbtoolfile!K611</f>
        <v>[5</v>
      </c>
      <c r="L102" t="str">
        <f ca="1">inputfromtsbtoolfile!L611</f>
        <v xml:space="preserve"> 47 ]</v>
      </c>
    </row>
    <row r="103" spans="1:12">
      <c r="A103" t="s">
        <v>1655</v>
      </c>
      <c r="B103" t="str">
        <f ca="1">inputfromtsbtoolfile!B646</f>
        <v xml:space="preserve"> cedric MACK</v>
      </c>
      <c r="C103" t="str">
        <f ca="1">inputfromtsbtoolfile!C646</f>
        <v xml:space="preserve"> Face=0xaa</v>
      </c>
      <c r="D103" t="str">
        <f ca="1">inputfromtsbtoolfile!D646</f>
        <v xml:space="preserve"> #47</v>
      </c>
      <c r="E103">
        <f ca="1">inputfromtsbtoolfile!E646</f>
        <v>25</v>
      </c>
      <c r="F103">
        <f ca="1">inputfromtsbtoolfile!F646</f>
        <v>31</v>
      </c>
      <c r="G103">
        <f ca="1">inputfromtsbtoolfile!G646</f>
        <v>31</v>
      </c>
      <c r="H103">
        <f ca="1">inputfromtsbtoolfile!H646</f>
        <v>38</v>
      </c>
      <c r="I103">
        <f ca="1">inputfromtsbtoolfile!I646</f>
        <v>44</v>
      </c>
      <c r="J103">
        <f ca="1">inputfromtsbtoolfile!J646</f>
        <v>44</v>
      </c>
      <c r="K103" t="str">
        <f ca="1">inputfromtsbtoolfile!K646</f>
        <v>[7</v>
      </c>
      <c r="L103" t="str">
        <f ca="1">inputfromtsbtoolfile!L646</f>
        <v xml:space="preserve"> 33 ]</v>
      </c>
    </row>
    <row r="104" spans="1:12">
      <c r="A104" t="s">
        <v>1655</v>
      </c>
      <c r="B104" t="str">
        <f ca="1">inputfromtsbtoolfile!B681</f>
        <v xml:space="preserve"> issiac HOLT</v>
      </c>
      <c r="C104" t="str">
        <f ca="1">inputfromtsbtoolfile!C681</f>
        <v xml:space="preserve"> Face=0x91</v>
      </c>
      <c r="D104" t="str">
        <f ca="1">inputfromtsbtoolfile!D681</f>
        <v xml:space="preserve"> #30</v>
      </c>
      <c r="E104">
        <f ca="1">inputfromtsbtoolfile!E681</f>
        <v>38</v>
      </c>
      <c r="F104">
        <f ca="1">inputfromtsbtoolfile!F681</f>
        <v>44</v>
      </c>
      <c r="G104">
        <f ca="1">inputfromtsbtoolfile!G681</f>
        <v>56</v>
      </c>
      <c r="H104">
        <f ca="1">inputfromtsbtoolfile!H681</f>
        <v>56</v>
      </c>
      <c r="I104">
        <f ca="1">inputfromtsbtoolfile!I681</f>
        <v>50</v>
      </c>
      <c r="J104">
        <f ca="1">inputfromtsbtoolfile!J681</f>
        <v>63</v>
      </c>
      <c r="K104" t="str">
        <f ca="1">inputfromtsbtoolfile!K681</f>
        <v>[2</v>
      </c>
      <c r="L104" t="str">
        <f ca="1">inputfromtsbtoolfile!L681</f>
        <v xml:space="preserve"> 79 ]</v>
      </c>
    </row>
    <row r="105" spans="1:12">
      <c r="A105" t="s">
        <v>1655</v>
      </c>
      <c r="B105" t="str">
        <f ca="1">inputfromtsbtoolfile!B716</f>
        <v xml:space="preserve"> donnell WOOLFORD</v>
      </c>
      <c r="C105" t="str">
        <f ca="1">inputfromtsbtoolfile!C716</f>
        <v xml:space="preserve"> Face=0xc1</v>
      </c>
      <c r="D105" t="str">
        <f ca="1">inputfromtsbtoolfile!D716</f>
        <v xml:space="preserve"> #21</v>
      </c>
      <c r="E105">
        <f ca="1">inputfromtsbtoolfile!E716</f>
        <v>31</v>
      </c>
      <c r="F105">
        <f ca="1">inputfromtsbtoolfile!F716</f>
        <v>38</v>
      </c>
      <c r="G105">
        <f ca="1">inputfromtsbtoolfile!G716</f>
        <v>50</v>
      </c>
      <c r="H105">
        <f ca="1">inputfromtsbtoolfile!H716</f>
        <v>44</v>
      </c>
      <c r="I105">
        <f ca="1">inputfromtsbtoolfile!I716</f>
        <v>63</v>
      </c>
      <c r="J105">
        <f ca="1">inputfromtsbtoolfile!J716</f>
        <v>63</v>
      </c>
      <c r="K105" t="str">
        <f ca="1">inputfromtsbtoolfile!K716</f>
        <v>[20</v>
      </c>
      <c r="L105" t="str">
        <f ca="1">inputfromtsbtoolfile!L716</f>
        <v xml:space="preserve"> 25 ]</v>
      </c>
    </row>
    <row r="106" spans="1:12">
      <c r="A106" t="s">
        <v>1655</v>
      </c>
      <c r="B106" t="str">
        <f ca="1">inputfromtsbtoolfile!B751</f>
        <v xml:space="preserve"> ray CROCKETT</v>
      </c>
      <c r="C106" t="str">
        <f ca="1">inputfromtsbtoolfile!C751</f>
        <v xml:space="preserve"> Face=0xa2</v>
      </c>
      <c r="D106" t="str">
        <f ca="1">inputfromtsbtoolfile!D751</f>
        <v xml:space="preserve"> #39</v>
      </c>
      <c r="E106">
        <f ca="1">inputfromtsbtoolfile!E751</f>
        <v>31</v>
      </c>
      <c r="F106">
        <f ca="1">inputfromtsbtoolfile!F751</f>
        <v>38</v>
      </c>
      <c r="G106">
        <f ca="1">inputfromtsbtoolfile!G751</f>
        <v>50</v>
      </c>
      <c r="H106">
        <f ca="1">inputfromtsbtoolfile!H751</f>
        <v>50</v>
      </c>
      <c r="I106">
        <f ca="1">inputfromtsbtoolfile!I751</f>
        <v>50</v>
      </c>
      <c r="J106">
        <f ca="1">inputfromtsbtoolfile!J751</f>
        <v>50</v>
      </c>
      <c r="K106" t="str">
        <f ca="1">inputfromtsbtoolfile!K751</f>
        <v>[7</v>
      </c>
      <c r="L106" t="str">
        <f ca="1">inputfromtsbtoolfile!L751</f>
        <v xml:space="preserve"> 61 ]</v>
      </c>
    </row>
    <row r="107" spans="1:12">
      <c r="A107" t="s">
        <v>1655</v>
      </c>
      <c r="B107" t="str">
        <f ca="1">inputfromtsbtoolfile!B786</f>
        <v xml:space="preserve"> mark LEE</v>
      </c>
      <c r="C107" t="str">
        <f ca="1">inputfromtsbtoolfile!C786</f>
        <v xml:space="preserve"> Face=0xc9</v>
      </c>
      <c r="D107" t="str">
        <f ca="1">inputfromtsbtoolfile!D786</f>
        <v xml:space="preserve"> #22</v>
      </c>
      <c r="E107">
        <f ca="1">inputfromtsbtoolfile!E786</f>
        <v>25</v>
      </c>
      <c r="F107">
        <f ca="1">inputfromtsbtoolfile!F786</f>
        <v>31</v>
      </c>
      <c r="G107">
        <f ca="1">inputfromtsbtoolfile!G786</f>
        <v>38</v>
      </c>
      <c r="H107">
        <f ca="1">inputfromtsbtoolfile!H786</f>
        <v>38</v>
      </c>
      <c r="I107">
        <f ca="1">inputfromtsbtoolfile!I786</f>
        <v>31</v>
      </c>
      <c r="J107">
        <f ca="1">inputfromtsbtoolfile!J786</f>
        <v>31</v>
      </c>
      <c r="K107" t="str">
        <f ca="1">inputfromtsbtoolfile!K786</f>
        <v>[5</v>
      </c>
      <c r="L107" t="str">
        <f ca="1">inputfromtsbtoolfile!L786</f>
        <v xml:space="preserve"> 20 ]</v>
      </c>
    </row>
    <row r="108" spans="1:12">
      <c r="A108" t="s">
        <v>1655</v>
      </c>
      <c r="B108" t="str">
        <f ca="1">inputfromtsbtoolfile!B821</f>
        <v xml:space="preserve"> carl LEE</v>
      </c>
      <c r="C108" t="str">
        <f ca="1">inputfromtsbtoolfile!C821</f>
        <v xml:space="preserve"> Face=0x88</v>
      </c>
      <c r="D108" t="str">
        <f ca="1">inputfromtsbtoolfile!D821</f>
        <v xml:space="preserve"> #39</v>
      </c>
      <c r="E108">
        <f ca="1">inputfromtsbtoolfile!E821</f>
        <v>38</v>
      </c>
      <c r="F108">
        <f ca="1">inputfromtsbtoolfile!F821</f>
        <v>50</v>
      </c>
      <c r="G108">
        <f ca="1">inputfromtsbtoolfile!G821</f>
        <v>63</v>
      </c>
      <c r="H108">
        <f ca="1">inputfromtsbtoolfile!H821</f>
        <v>56</v>
      </c>
      <c r="I108">
        <f ca="1">inputfromtsbtoolfile!I821</f>
        <v>50</v>
      </c>
      <c r="J108">
        <f ca="1">inputfromtsbtoolfile!J821</f>
        <v>69</v>
      </c>
      <c r="K108" t="str">
        <f ca="1">inputfromtsbtoolfile!K821</f>
        <v>[1</v>
      </c>
      <c r="L108" t="str">
        <f ca="1">inputfromtsbtoolfile!L821</f>
        <v xml:space="preserve"> 25 ]</v>
      </c>
    </row>
    <row r="109" spans="1:12">
      <c r="A109" t="s">
        <v>1655</v>
      </c>
      <c r="B109" t="str">
        <f ca="1">inputfromtsbtoolfile!B856</f>
        <v xml:space="preserve"> ricky REYNOLDS</v>
      </c>
      <c r="C109" t="str">
        <f ca="1">inputfromtsbtoolfile!C856</f>
        <v xml:space="preserve"> Face=0xc4</v>
      </c>
      <c r="D109" t="str">
        <f ca="1">inputfromtsbtoolfile!D856</f>
        <v xml:space="preserve"> #29</v>
      </c>
      <c r="E109">
        <f ca="1">inputfromtsbtoolfile!E856</f>
        <v>25</v>
      </c>
      <c r="F109">
        <f ca="1">inputfromtsbtoolfile!F856</f>
        <v>31</v>
      </c>
      <c r="G109">
        <f ca="1">inputfromtsbtoolfile!G856</f>
        <v>38</v>
      </c>
      <c r="H109">
        <f ca="1">inputfromtsbtoolfile!H856</f>
        <v>31</v>
      </c>
      <c r="I109">
        <f ca="1">inputfromtsbtoolfile!I856</f>
        <v>50</v>
      </c>
      <c r="J109">
        <f ca="1">inputfromtsbtoolfile!J856</f>
        <v>38</v>
      </c>
      <c r="K109" t="str">
        <f ca="1">inputfromtsbtoolfile!K856</f>
        <v>[3</v>
      </c>
      <c r="L109" t="str">
        <f ca="1">inputfromtsbtoolfile!L856</f>
        <v xml:space="preserve"> 38 ]</v>
      </c>
    </row>
    <row r="110" spans="1:12">
      <c r="A110" t="s">
        <v>1655</v>
      </c>
      <c r="B110" t="str">
        <f ca="1">inputfromtsbtoolfile!B891</f>
        <v xml:space="preserve"> darryl POLLARD</v>
      </c>
      <c r="C110" t="str">
        <f ca="1">inputfromtsbtoolfile!C891</f>
        <v xml:space="preserve"> Face=0x8e</v>
      </c>
      <c r="D110" t="str">
        <f ca="1">inputfromtsbtoolfile!D891</f>
        <v xml:space="preserve"> #26</v>
      </c>
      <c r="E110">
        <f ca="1">inputfromtsbtoolfile!E891</f>
        <v>25</v>
      </c>
      <c r="F110">
        <f ca="1">inputfromtsbtoolfile!F891</f>
        <v>31</v>
      </c>
      <c r="G110">
        <f ca="1">inputfromtsbtoolfile!G891</f>
        <v>44</v>
      </c>
      <c r="H110">
        <f ca="1">inputfromtsbtoolfile!H891</f>
        <v>44</v>
      </c>
      <c r="I110">
        <f ca="1">inputfromtsbtoolfile!I891</f>
        <v>38</v>
      </c>
      <c r="J110">
        <f ca="1">inputfromtsbtoolfile!J891</f>
        <v>44</v>
      </c>
      <c r="K110" t="str">
        <f ca="1">inputfromtsbtoolfile!K891</f>
        <v>[1</v>
      </c>
      <c r="L110" t="str">
        <f ca="1">inputfromtsbtoolfile!L891</f>
        <v xml:space="preserve"> 12 ]</v>
      </c>
    </row>
    <row r="111" spans="1:12">
      <c r="A111" t="s">
        <v>1655</v>
      </c>
      <c r="B111" t="str">
        <f ca="1">inputfromtsbtoolfile!B926</f>
        <v xml:space="preserve"> jerry GRAY</v>
      </c>
      <c r="C111" t="str">
        <f ca="1">inputfromtsbtoolfile!C926</f>
        <v xml:space="preserve"> Face=0xa1</v>
      </c>
      <c r="D111" t="str">
        <f ca="1">inputfromtsbtoolfile!D926</f>
        <v xml:space="preserve"> #25</v>
      </c>
      <c r="E111">
        <f ca="1">inputfromtsbtoolfile!E926</f>
        <v>25</v>
      </c>
      <c r="F111">
        <f ca="1">inputfromtsbtoolfile!F926</f>
        <v>31</v>
      </c>
      <c r="G111">
        <f ca="1">inputfromtsbtoolfile!G926</f>
        <v>38</v>
      </c>
      <c r="H111">
        <f ca="1">inputfromtsbtoolfile!H926</f>
        <v>31</v>
      </c>
      <c r="I111">
        <f ca="1">inputfromtsbtoolfile!I926</f>
        <v>38</v>
      </c>
      <c r="J111">
        <f ca="1">inputfromtsbtoolfile!J926</f>
        <v>38</v>
      </c>
      <c r="K111" t="str">
        <f ca="1">inputfromtsbtoolfile!K926</f>
        <v>[5</v>
      </c>
      <c r="L111" t="str">
        <f ca="1">inputfromtsbtoolfile!L926</f>
        <v xml:space="preserve"> 7 ]</v>
      </c>
    </row>
    <row r="112" spans="1:12">
      <c r="A112" t="s">
        <v>1655</v>
      </c>
      <c r="B112" t="str">
        <f ca="1">inputfromtsbtoolfile!B961</f>
        <v xml:space="preserve"> robert MASSEY</v>
      </c>
      <c r="C112" t="str">
        <f ca="1">inputfromtsbtoolfile!C961</f>
        <v xml:space="preserve"> Face=0x95</v>
      </c>
      <c r="D112" t="str">
        <f ca="1">inputfromtsbtoolfile!D961</f>
        <v xml:space="preserve"> #40</v>
      </c>
      <c r="E112">
        <f ca="1">inputfromtsbtoolfile!E961</f>
        <v>31</v>
      </c>
      <c r="F112">
        <f ca="1">inputfromtsbtoolfile!F961</f>
        <v>38</v>
      </c>
      <c r="G112">
        <f ca="1">inputfromtsbtoolfile!G961</f>
        <v>50</v>
      </c>
      <c r="H112">
        <f ca="1">inputfromtsbtoolfile!H961</f>
        <v>44</v>
      </c>
      <c r="I112">
        <f ca="1">inputfromtsbtoolfile!I961</f>
        <v>56</v>
      </c>
      <c r="J112">
        <f ca="1">inputfromtsbtoolfile!J961</f>
        <v>50</v>
      </c>
      <c r="K112" t="str">
        <f ca="1">inputfromtsbtoolfile!K961</f>
        <v>[2</v>
      </c>
      <c r="L112" t="str">
        <f ca="1">inputfromtsbtoolfile!L961</f>
        <v xml:space="preserve"> 12 ]</v>
      </c>
    </row>
    <row r="113" spans="1:12">
      <c r="A113" t="s">
        <v>1655</v>
      </c>
      <c r="B113" t="str">
        <f ca="1">inputfromtsbtoolfile!B996</f>
        <v xml:space="preserve"> charles DIMRY</v>
      </c>
      <c r="C113" t="str">
        <f ca="1">inputfromtsbtoolfile!C996</f>
        <v xml:space="preserve"> Face=0x8a</v>
      </c>
      <c r="D113" t="str">
        <f ca="1">inputfromtsbtoolfile!D996</f>
        <v xml:space="preserve"> #22</v>
      </c>
      <c r="E113">
        <f ca="1">inputfromtsbtoolfile!E996</f>
        <v>25</v>
      </c>
      <c r="F113">
        <f ca="1">inputfromtsbtoolfile!F996</f>
        <v>31</v>
      </c>
      <c r="G113">
        <f ca="1">inputfromtsbtoolfile!G996</f>
        <v>31</v>
      </c>
      <c r="H113">
        <f ca="1">inputfromtsbtoolfile!H996</f>
        <v>31</v>
      </c>
      <c r="I113">
        <f ca="1">inputfromtsbtoolfile!I996</f>
        <v>50</v>
      </c>
      <c r="J113">
        <f ca="1">inputfromtsbtoolfile!J996</f>
        <v>25</v>
      </c>
      <c r="K113" t="str">
        <f ca="1">inputfromtsbtoolfile!K996</f>
        <v>[1</v>
      </c>
      <c r="L113" t="str">
        <f ca="1">inputfromtsbtoolfile!L996</f>
        <v xml:space="preserve"> 59 ]</v>
      </c>
    </row>
    <row r="114" spans="1:12">
      <c r="A114" t="s">
        <v>1656</v>
      </c>
      <c r="B114" t="str">
        <f ca="1">inputfromtsbtoolfile!B45</f>
        <v xml:space="preserve"> leon SEALS</v>
      </c>
      <c r="C114" t="str">
        <f ca="1">inputfromtsbtoolfile!C45</f>
        <v xml:space="preserve"> Face=0xac</v>
      </c>
      <c r="D114" t="str">
        <f ca="1">inputfromtsbtoolfile!D45</f>
        <v xml:space="preserve"> #96</v>
      </c>
      <c r="E114">
        <f ca="1">inputfromtsbtoolfile!E45</f>
        <v>25</v>
      </c>
      <c r="F114">
        <f ca="1">inputfromtsbtoolfile!F45</f>
        <v>31</v>
      </c>
      <c r="G114">
        <f ca="1">inputfromtsbtoolfile!G45</f>
        <v>38</v>
      </c>
      <c r="H114">
        <f ca="1">inputfromtsbtoolfile!H45</f>
        <v>44</v>
      </c>
      <c r="I114">
        <f ca="1">inputfromtsbtoolfile!I45</f>
        <v>31</v>
      </c>
      <c r="J114">
        <f ca="1">inputfromtsbtoolfile!J45</f>
        <v>50</v>
      </c>
      <c r="K114" t="str">
        <f ca="1">inputfromtsbtoolfile!K45</f>
        <v>[25</v>
      </c>
      <c r="L114" t="str">
        <f ca="1">inputfromtsbtoolfile!L45</f>
        <v xml:space="preserve"> 18 ]</v>
      </c>
    </row>
    <row r="115" spans="1:12">
      <c r="A115" t="s">
        <v>1656</v>
      </c>
      <c r="B115" t="str">
        <f ca="1">inputfromtsbtoolfile!B80</f>
        <v xml:space="preserve"> sam CLANCY</v>
      </c>
      <c r="C115" t="str">
        <f ca="1">inputfromtsbtoolfile!C80</f>
        <v xml:space="preserve"> Face=0x87</v>
      </c>
      <c r="D115" t="str">
        <f ca="1">inputfromtsbtoolfile!D80</f>
        <v xml:space="preserve"> #76</v>
      </c>
      <c r="E115">
        <f ca="1">inputfromtsbtoolfile!E80</f>
        <v>25</v>
      </c>
      <c r="F115">
        <f ca="1">inputfromtsbtoolfile!F80</f>
        <v>31</v>
      </c>
      <c r="G115">
        <f ca="1">inputfromtsbtoolfile!G80</f>
        <v>38</v>
      </c>
      <c r="H115">
        <f ca="1">inputfromtsbtoolfile!H80</f>
        <v>50</v>
      </c>
      <c r="I115">
        <f ca="1">inputfromtsbtoolfile!I80</f>
        <v>19</v>
      </c>
      <c r="J115">
        <f ca="1">inputfromtsbtoolfile!J80</f>
        <v>63</v>
      </c>
      <c r="K115" t="str">
        <f ca="1">inputfromtsbtoolfile!K80</f>
        <v>[69</v>
      </c>
      <c r="L115" t="str">
        <f ca="1">inputfromtsbtoolfile!L80</f>
        <v xml:space="preserve"> 6 ]</v>
      </c>
    </row>
    <row r="116" spans="1:12">
      <c r="A116" t="s">
        <v>1656</v>
      </c>
      <c r="B116" t="str">
        <f ca="1">inputfromtsbtoolfile!B115</f>
        <v xml:space="preserve"> karl WILSON</v>
      </c>
      <c r="C116" t="str">
        <f ca="1">inputfromtsbtoolfile!C115</f>
        <v xml:space="preserve"> Face=0xc6</v>
      </c>
      <c r="D116" t="str">
        <f ca="1">inputfromtsbtoolfile!D115</f>
        <v xml:space="preserve"> #77</v>
      </c>
      <c r="E116">
        <f ca="1">inputfromtsbtoolfile!E115</f>
        <v>25</v>
      </c>
      <c r="F116">
        <f ca="1">inputfromtsbtoolfile!F115</f>
        <v>31</v>
      </c>
      <c r="G116">
        <f ca="1">inputfromtsbtoolfile!G115</f>
        <v>38</v>
      </c>
      <c r="H116">
        <f ca="1">inputfromtsbtoolfile!H115</f>
        <v>50</v>
      </c>
      <c r="I116">
        <f ca="1">inputfromtsbtoolfile!I115</f>
        <v>19</v>
      </c>
      <c r="J116">
        <f ca="1">inputfromtsbtoolfile!J115</f>
        <v>50</v>
      </c>
      <c r="K116" t="str">
        <f ca="1">inputfromtsbtoolfile!K115</f>
        <v>[38</v>
      </c>
      <c r="L116" t="str">
        <f ca="1">inputfromtsbtoolfile!L115</f>
        <v xml:space="preserve"> 0 ]</v>
      </c>
    </row>
    <row r="117" spans="1:12">
      <c r="A117" t="s">
        <v>1656</v>
      </c>
      <c r="B117" t="str">
        <f ca="1">inputfromtsbtoolfile!B150</f>
        <v xml:space="preserve"> ray AGNEW</v>
      </c>
      <c r="C117" t="str">
        <f ca="1">inputfromtsbtoolfile!C150</f>
        <v xml:space="preserve"> Face=0x92</v>
      </c>
      <c r="D117" t="str">
        <f ca="1">inputfromtsbtoolfile!D150</f>
        <v xml:space="preserve"> #92</v>
      </c>
      <c r="E117">
        <f ca="1">inputfromtsbtoolfile!E150</f>
        <v>38</v>
      </c>
      <c r="F117">
        <f ca="1">inputfromtsbtoolfile!F150</f>
        <v>50</v>
      </c>
      <c r="G117">
        <f ca="1">inputfromtsbtoolfile!G150</f>
        <v>56</v>
      </c>
      <c r="H117">
        <f ca="1">inputfromtsbtoolfile!H150</f>
        <v>56</v>
      </c>
      <c r="I117">
        <f ca="1">inputfromtsbtoolfile!I150</f>
        <v>31</v>
      </c>
      <c r="J117">
        <f ca="1">inputfromtsbtoolfile!J150</f>
        <v>56</v>
      </c>
      <c r="K117" t="str">
        <f ca="1">inputfromtsbtoolfile!K150</f>
        <v>[76</v>
      </c>
      <c r="L117" t="str">
        <f ca="1">inputfromtsbtoolfile!L150</f>
        <v xml:space="preserve"> 0 ]</v>
      </c>
    </row>
    <row r="118" spans="1:12">
      <c r="A118" t="s">
        <v>1656</v>
      </c>
      <c r="B118" t="str">
        <f ca="1">inputfromtsbtoolfile!B185</f>
        <v xml:space="preserve"> ron STALLWORTH</v>
      </c>
      <c r="C118" t="str">
        <f ca="1">inputfromtsbtoolfile!C185</f>
        <v xml:space="preserve"> Face=0x8f</v>
      </c>
      <c r="D118" t="str">
        <f ca="1">inputfromtsbtoolfile!D185</f>
        <v xml:space="preserve"> #96</v>
      </c>
      <c r="E118">
        <f ca="1">inputfromtsbtoolfile!E185</f>
        <v>25</v>
      </c>
      <c r="F118">
        <f ca="1">inputfromtsbtoolfile!F185</f>
        <v>31</v>
      </c>
      <c r="G118">
        <f ca="1">inputfromtsbtoolfile!G185</f>
        <v>38</v>
      </c>
      <c r="H118">
        <f ca="1">inputfromtsbtoolfile!H185</f>
        <v>50</v>
      </c>
      <c r="I118">
        <f ca="1">inputfromtsbtoolfile!I185</f>
        <v>19</v>
      </c>
      <c r="J118">
        <f ca="1">inputfromtsbtoolfile!J185</f>
        <v>50</v>
      </c>
      <c r="K118" t="str">
        <f ca="1">inputfromtsbtoolfile!K185</f>
        <v>[13</v>
      </c>
      <c r="L118" t="str">
        <f ca="1">inputfromtsbtoolfile!L185</f>
        <v xml:space="preserve"> 0 ]</v>
      </c>
    </row>
    <row r="119" spans="1:12">
      <c r="A119" t="s">
        <v>1656</v>
      </c>
      <c r="B119" t="str">
        <f ca="1">inputfromtsbtoolfile!B220</f>
        <v xml:space="preserve"> skip MCCLENDON</v>
      </c>
      <c r="C119" t="str">
        <f ca="1">inputfromtsbtoolfile!C220</f>
        <v xml:space="preserve"> Face=0x86</v>
      </c>
      <c r="D119" t="str">
        <f ca="1">inputfromtsbtoolfile!D220</f>
        <v xml:space="preserve"> #72</v>
      </c>
      <c r="E119">
        <f ca="1">inputfromtsbtoolfile!E220</f>
        <v>25</v>
      </c>
      <c r="F119">
        <f ca="1">inputfromtsbtoolfile!F220</f>
        <v>31</v>
      </c>
      <c r="G119">
        <f ca="1">inputfromtsbtoolfile!G220</f>
        <v>38</v>
      </c>
      <c r="H119">
        <f ca="1">inputfromtsbtoolfile!H220</f>
        <v>44</v>
      </c>
      <c r="I119">
        <f ca="1">inputfromtsbtoolfile!I220</f>
        <v>19</v>
      </c>
      <c r="J119">
        <f ca="1">inputfromtsbtoolfile!J220</f>
        <v>31</v>
      </c>
      <c r="K119" t="str">
        <f ca="1">inputfromtsbtoolfile!K220</f>
        <v>[38</v>
      </c>
      <c r="L119" t="str">
        <f ca="1">inputfromtsbtoolfile!L220</f>
        <v xml:space="preserve"> 48 ]</v>
      </c>
    </row>
    <row r="120" spans="1:12">
      <c r="A120" t="s">
        <v>1656</v>
      </c>
      <c r="B120" t="str">
        <f ca="1">inputfromtsbtoolfile!B255</f>
        <v xml:space="preserve"> al BAKER</v>
      </c>
      <c r="C120" t="str">
        <f ca="1">inputfromtsbtoolfile!C255</f>
        <v xml:space="preserve"> Face=0xb7</v>
      </c>
      <c r="D120" t="str">
        <f ca="1">inputfromtsbtoolfile!D255</f>
        <v xml:space="preserve"> #60</v>
      </c>
      <c r="E120">
        <f ca="1">inputfromtsbtoolfile!E255</f>
        <v>25</v>
      </c>
      <c r="F120">
        <f ca="1">inputfromtsbtoolfile!F255</f>
        <v>31</v>
      </c>
      <c r="G120">
        <f ca="1">inputfromtsbtoolfile!G255</f>
        <v>38</v>
      </c>
      <c r="H120">
        <f ca="1">inputfromtsbtoolfile!H255</f>
        <v>50</v>
      </c>
      <c r="I120">
        <f ca="1">inputfromtsbtoolfile!I255</f>
        <v>19</v>
      </c>
      <c r="J120">
        <f ca="1">inputfromtsbtoolfile!J255</f>
        <v>38</v>
      </c>
      <c r="K120" t="str">
        <f ca="1">inputfromtsbtoolfile!K255</f>
        <v>[65</v>
      </c>
      <c r="L120" t="str">
        <f ca="1">inputfromtsbtoolfile!L255</f>
        <v xml:space="preserve"> 0 ]</v>
      </c>
    </row>
    <row r="121" spans="1:12">
      <c r="A121" t="s">
        <v>1656</v>
      </c>
      <c r="B121" t="str">
        <f ca="1">inputfromtsbtoolfile!B290</f>
        <v xml:space="preserve"> william FULLER</v>
      </c>
      <c r="C121" t="str">
        <f ca="1">inputfromtsbtoolfile!C290</f>
        <v xml:space="preserve"> Face=0xc8</v>
      </c>
      <c r="D121" t="str">
        <f ca="1">inputfromtsbtoolfile!D290</f>
        <v xml:space="preserve"> #95</v>
      </c>
      <c r="E121">
        <f ca="1">inputfromtsbtoolfile!E290</f>
        <v>25</v>
      </c>
      <c r="F121">
        <f ca="1">inputfromtsbtoolfile!F290</f>
        <v>38</v>
      </c>
      <c r="G121">
        <f ca="1">inputfromtsbtoolfile!G290</f>
        <v>50</v>
      </c>
      <c r="H121">
        <f ca="1">inputfromtsbtoolfile!H290</f>
        <v>56</v>
      </c>
      <c r="I121">
        <f ca="1">inputfromtsbtoolfile!I290</f>
        <v>19</v>
      </c>
      <c r="J121">
        <f ca="1">inputfromtsbtoolfile!J290</f>
        <v>56</v>
      </c>
      <c r="K121" t="str">
        <f ca="1">inputfromtsbtoolfile!K290</f>
        <v>[59</v>
      </c>
      <c r="L121" t="str">
        <f ca="1">inputfromtsbtoolfile!L290</f>
        <v xml:space="preserve"> 0 ]</v>
      </c>
    </row>
    <row r="122" spans="1:12">
      <c r="A122" t="s">
        <v>1656</v>
      </c>
      <c r="B122" t="str">
        <f ca="1">inputfromtsbtoolfile!B325</f>
        <v xml:space="preserve"> keith WILLIS</v>
      </c>
      <c r="C122" t="str">
        <f ca="1">inputfromtsbtoolfile!C325</f>
        <v xml:space="preserve"> Face=0x93</v>
      </c>
      <c r="D122" t="str">
        <f ca="1">inputfromtsbtoolfile!D325</f>
        <v xml:space="preserve"> #93</v>
      </c>
      <c r="E122">
        <f ca="1">inputfromtsbtoolfile!E325</f>
        <v>25</v>
      </c>
      <c r="F122">
        <f ca="1">inputfromtsbtoolfile!F325</f>
        <v>38</v>
      </c>
      <c r="G122">
        <f ca="1">inputfromtsbtoolfile!G325</f>
        <v>44</v>
      </c>
      <c r="H122">
        <f ca="1">inputfromtsbtoolfile!H325</f>
        <v>44</v>
      </c>
      <c r="I122">
        <f ca="1">inputfromtsbtoolfile!I325</f>
        <v>19</v>
      </c>
      <c r="J122">
        <f ca="1">inputfromtsbtoolfile!J325</f>
        <v>56</v>
      </c>
      <c r="K122" t="str">
        <f ca="1">inputfromtsbtoolfile!K325</f>
        <v>[51</v>
      </c>
      <c r="L122" t="str">
        <f ca="1">inputfromtsbtoolfile!L325</f>
        <v xml:space="preserve"> 7 ]</v>
      </c>
    </row>
    <row r="123" spans="1:12">
      <c r="A123" t="s">
        <v>1656</v>
      </c>
      <c r="B123" t="str">
        <f ca="1">inputfromtsbtoolfile!B360</f>
        <v xml:space="preserve"> warren POWERS</v>
      </c>
      <c r="C123" t="str">
        <f ca="1">inputfromtsbtoolfile!C360</f>
        <v xml:space="preserve"> Face=0x9c</v>
      </c>
      <c r="D123" t="str">
        <f ca="1">inputfromtsbtoolfile!D360</f>
        <v xml:space="preserve"> #91</v>
      </c>
      <c r="E123">
        <f ca="1">inputfromtsbtoolfile!E360</f>
        <v>25</v>
      </c>
      <c r="F123">
        <f ca="1">inputfromtsbtoolfile!F360</f>
        <v>31</v>
      </c>
      <c r="G123">
        <f ca="1">inputfromtsbtoolfile!G360</f>
        <v>38</v>
      </c>
      <c r="H123">
        <f ca="1">inputfromtsbtoolfile!H360</f>
        <v>50</v>
      </c>
      <c r="I123">
        <f ca="1">inputfromtsbtoolfile!I360</f>
        <v>19</v>
      </c>
      <c r="J123">
        <f ca="1">inputfromtsbtoolfile!J360</f>
        <v>31</v>
      </c>
      <c r="K123" t="str">
        <f ca="1">inputfromtsbtoolfile!K360</f>
        <v>[33</v>
      </c>
      <c r="L123" t="str">
        <f ca="1">inputfromtsbtoolfile!L360</f>
        <v xml:space="preserve"> 0 ]</v>
      </c>
    </row>
    <row r="124" spans="1:12">
      <c r="A124" t="s">
        <v>1656</v>
      </c>
      <c r="B124" t="str">
        <f ca="1">inputfromtsbtoolfile!B395</f>
        <v xml:space="preserve"> neil SMITH</v>
      </c>
      <c r="C124" t="str">
        <f ca="1">inputfromtsbtoolfile!C395</f>
        <v xml:space="preserve"> Face=0xb7</v>
      </c>
      <c r="D124" t="str">
        <f ca="1">inputfromtsbtoolfile!D395</f>
        <v xml:space="preserve"> #90</v>
      </c>
      <c r="E124">
        <f ca="1">inputfromtsbtoolfile!E395</f>
        <v>31</v>
      </c>
      <c r="F124">
        <f ca="1">inputfromtsbtoolfile!F395</f>
        <v>44</v>
      </c>
      <c r="G124">
        <f ca="1">inputfromtsbtoolfile!G395</f>
        <v>50</v>
      </c>
      <c r="H124">
        <f ca="1">inputfromtsbtoolfile!H395</f>
        <v>63</v>
      </c>
      <c r="I124">
        <f ca="1">inputfromtsbtoolfile!I395</f>
        <v>19</v>
      </c>
      <c r="J124">
        <f ca="1">inputfromtsbtoolfile!J395</f>
        <v>56</v>
      </c>
      <c r="K124" t="str">
        <f ca="1">inputfromtsbtoolfile!K395</f>
        <v>[24</v>
      </c>
      <c r="L124" t="str">
        <f ca="1">inputfromtsbtoolfile!L395</f>
        <v xml:space="preserve"> 5 ]</v>
      </c>
    </row>
    <row r="125" spans="1:12">
      <c r="A125" t="s">
        <v>1656</v>
      </c>
      <c r="B125" t="str">
        <f ca="1">inputfromtsbtoolfile!B430</f>
        <v xml:space="preserve"> howie LONG</v>
      </c>
      <c r="C125" t="str">
        <f ca="1">inputfromtsbtoolfile!C430</f>
        <v xml:space="preserve"> Face=0x4f</v>
      </c>
      <c r="D125" t="str">
        <f ca="1">inputfromtsbtoolfile!D430</f>
        <v xml:space="preserve"> #75</v>
      </c>
      <c r="E125">
        <f ca="1">inputfromtsbtoolfile!E430</f>
        <v>38</v>
      </c>
      <c r="F125">
        <f ca="1">inputfromtsbtoolfile!F430</f>
        <v>50</v>
      </c>
      <c r="G125">
        <f ca="1">inputfromtsbtoolfile!G430</f>
        <v>56</v>
      </c>
      <c r="H125">
        <f ca="1">inputfromtsbtoolfile!H430</f>
        <v>69</v>
      </c>
      <c r="I125">
        <f ca="1">inputfromtsbtoolfile!I430</f>
        <v>31</v>
      </c>
      <c r="J125">
        <f ca="1">inputfromtsbtoolfile!J430</f>
        <v>69</v>
      </c>
      <c r="K125" t="str">
        <f ca="1">inputfromtsbtoolfile!K430</f>
        <v>[38</v>
      </c>
      <c r="L125" t="str">
        <f ca="1">inputfromtsbtoolfile!L430</f>
        <v xml:space="preserve"> 1 ]</v>
      </c>
    </row>
    <row r="126" spans="1:12">
      <c r="A126" t="s">
        <v>1656</v>
      </c>
      <c r="B126" t="str">
        <f ca="1">inputfromtsbtoolfile!B465</f>
        <v xml:space="preserve"> lee WILLIAMS</v>
      </c>
      <c r="C126" t="str">
        <f ca="1">inputfromtsbtoolfile!C465</f>
        <v xml:space="preserve"> Face=0xb7</v>
      </c>
      <c r="D126" t="str">
        <f ca="1">inputfromtsbtoolfile!D465</f>
        <v xml:space="preserve"> #99</v>
      </c>
      <c r="E126">
        <f ca="1">inputfromtsbtoolfile!E465</f>
        <v>31</v>
      </c>
      <c r="F126">
        <f ca="1">inputfromtsbtoolfile!F465</f>
        <v>44</v>
      </c>
      <c r="G126">
        <f ca="1">inputfromtsbtoolfile!G465</f>
        <v>50</v>
      </c>
      <c r="H126">
        <f ca="1">inputfromtsbtoolfile!H465</f>
        <v>56</v>
      </c>
      <c r="I126">
        <f ca="1">inputfromtsbtoolfile!I465</f>
        <v>19</v>
      </c>
      <c r="J126">
        <f ca="1">inputfromtsbtoolfile!J465</f>
        <v>56</v>
      </c>
      <c r="K126" t="str">
        <f ca="1">inputfromtsbtoolfile!K465</f>
        <v>[51</v>
      </c>
      <c r="L126" t="str">
        <f ca="1">inputfromtsbtoolfile!L465</f>
        <v xml:space="preserve"> 1 ]</v>
      </c>
    </row>
    <row r="127" spans="1:12">
      <c r="A127" t="s">
        <v>1656</v>
      </c>
      <c r="B127" t="str">
        <f ca="1">inputfromtsbtoolfile!B500</f>
        <v xml:space="preserve"> jacob GREEN</v>
      </c>
      <c r="C127" t="str">
        <f ca="1">inputfromtsbtoolfile!C500</f>
        <v xml:space="preserve"> Face=0x89</v>
      </c>
      <c r="D127" t="str">
        <f ca="1">inputfromtsbtoolfile!D500</f>
        <v xml:space="preserve"> #79</v>
      </c>
      <c r="E127">
        <f ca="1">inputfromtsbtoolfile!E500</f>
        <v>38</v>
      </c>
      <c r="F127">
        <f ca="1">inputfromtsbtoolfile!F500</f>
        <v>50</v>
      </c>
      <c r="G127">
        <f ca="1">inputfromtsbtoolfile!G500</f>
        <v>63</v>
      </c>
      <c r="H127">
        <f ca="1">inputfromtsbtoolfile!H500</f>
        <v>56</v>
      </c>
      <c r="I127">
        <f ca="1">inputfromtsbtoolfile!I500</f>
        <v>19</v>
      </c>
      <c r="J127">
        <f ca="1">inputfromtsbtoolfile!J500</f>
        <v>69</v>
      </c>
      <c r="K127" t="str">
        <f ca="1">inputfromtsbtoolfile!K500</f>
        <v>[88</v>
      </c>
      <c r="L127" t="str">
        <f ca="1">inputfromtsbtoolfile!L500</f>
        <v xml:space="preserve"> 1 ]</v>
      </c>
    </row>
    <row r="128" spans="1:12">
      <c r="A128" t="s">
        <v>1656</v>
      </c>
      <c r="B128" t="str">
        <f ca="1">inputfromtsbtoolfile!B535</f>
        <v xml:space="preserve"> charles MANN</v>
      </c>
      <c r="C128" t="str">
        <f ca="1">inputfromtsbtoolfile!C535</f>
        <v xml:space="preserve"> Face=0x97</v>
      </c>
      <c r="D128" t="str">
        <f ca="1">inputfromtsbtoolfile!D535</f>
        <v xml:space="preserve"> #71</v>
      </c>
      <c r="E128">
        <f ca="1">inputfromtsbtoolfile!E535</f>
        <v>31</v>
      </c>
      <c r="F128">
        <f ca="1">inputfromtsbtoolfile!F535</f>
        <v>44</v>
      </c>
      <c r="G128">
        <f ca="1">inputfromtsbtoolfile!G535</f>
        <v>50</v>
      </c>
      <c r="H128">
        <f ca="1">inputfromtsbtoolfile!H535</f>
        <v>56</v>
      </c>
      <c r="I128">
        <f ca="1">inputfromtsbtoolfile!I535</f>
        <v>19</v>
      </c>
      <c r="J128">
        <f ca="1">inputfromtsbtoolfile!J535</f>
        <v>63</v>
      </c>
      <c r="K128" t="str">
        <f ca="1">inputfromtsbtoolfile!K535</f>
        <v>[64</v>
      </c>
      <c r="L128" t="str">
        <f ca="1">inputfromtsbtoolfile!L535</f>
        <v xml:space="preserve"> 2 ]</v>
      </c>
    </row>
    <row r="129" spans="1:12">
      <c r="A129" t="s">
        <v>1656</v>
      </c>
      <c r="B129" t="str">
        <f ca="1">inputfromtsbtoolfile!B570</f>
        <v xml:space="preserve"> eric DORSEY</v>
      </c>
      <c r="C129" t="str">
        <f ca="1">inputfromtsbtoolfile!C570</f>
        <v xml:space="preserve"> Face=0xc1</v>
      </c>
      <c r="D129" t="str">
        <f ca="1">inputfromtsbtoolfile!D570</f>
        <v xml:space="preserve"> #77</v>
      </c>
      <c r="E129">
        <f ca="1">inputfromtsbtoolfile!E570</f>
        <v>25</v>
      </c>
      <c r="F129">
        <f ca="1">inputfromtsbtoolfile!F570</f>
        <v>31</v>
      </c>
      <c r="G129">
        <f ca="1">inputfromtsbtoolfile!G570</f>
        <v>38</v>
      </c>
      <c r="H129">
        <f ca="1">inputfromtsbtoolfile!H570</f>
        <v>50</v>
      </c>
      <c r="I129">
        <f ca="1">inputfromtsbtoolfile!I570</f>
        <v>19</v>
      </c>
      <c r="J129">
        <f ca="1">inputfromtsbtoolfile!J570</f>
        <v>44</v>
      </c>
      <c r="K129" t="str">
        <f ca="1">inputfromtsbtoolfile!K570</f>
        <v>[2</v>
      </c>
      <c r="L129" t="str">
        <f ca="1">inputfromtsbtoolfile!L570</f>
        <v xml:space="preserve"> 0 ]</v>
      </c>
    </row>
    <row r="130" spans="1:12">
      <c r="A130" t="s">
        <v>1656</v>
      </c>
      <c r="B130" t="str">
        <f ca="1">inputfromtsbtoolfile!B605</f>
        <v xml:space="preserve"> reggie WHITE</v>
      </c>
      <c r="C130" t="str">
        <f ca="1">inputfromtsbtoolfile!C605</f>
        <v xml:space="preserve"> Face=0x99</v>
      </c>
      <c r="D130" t="str">
        <f ca="1">inputfromtsbtoolfile!D605</f>
        <v xml:space="preserve"> #92</v>
      </c>
      <c r="E130">
        <f ca="1">inputfromtsbtoolfile!E605</f>
        <v>38</v>
      </c>
      <c r="F130">
        <f ca="1">inputfromtsbtoolfile!F605</f>
        <v>50</v>
      </c>
      <c r="G130">
        <f ca="1">inputfromtsbtoolfile!G605</f>
        <v>56</v>
      </c>
      <c r="H130">
        <f ca="1">inputfromtsbtoolfile!H605</f>
        <v>69</v>
      </c>
      <c r="I130">
        <f ca="1">inputfromtsbtoolfile!I605</f>
        <v>31</v>
      </c>
      <c r="J130">
        <f ca="1">inputfromtsbtoolfile!J605</f>
        <v>75</v>
      </c>
      <c r="K130" t="str">
        <f ca="1">inputfromtsbtoolfile!K605</f>
        <v>[97</v>
      </c>
      <c r="L130" t="str">
        <f ca="1">inputfromtsbtoolfile!L605</f>
        <v xml:space="preserve"> 14 ]</v>
      </c>
    </row>
    <row r="131" spans="1:12">
      <c r="A131" t="s">
        <v>1656</v>
      </c>
      <c r="B131" t="str">
        <f ca="1">inputfromtsbtoolfile!B640</f>
        <v xml:space="preserve"> freddie joe NUNN</v>
      </c>
      <c r="C131" t="str">
        <f ca="1">inputfromtsbtoolfile!C640</f>
        <v xml:space="preserve"> Face=0xcd</v>
      </c>
      <c r="D131" t="str">
        <f ca="1">inputfromtsbtoolfile!D640</f>
        <v xml:space="preserve"> #78</v>
      </c>
      <c r="E131">
        <f ca="1">inputfromtsbtoolfile!E640</f>
        <v>31</v>
      </c>
      <c r="F131">
        <f ca="1">inputfromtsbtoolfile!F640</f>
        <v>44</v>
      </c>
      <c r="G131">
        <f ca="1">inputfromtsbtoolfile!G640</f>
        <v>50</v>
      </c>
      <c r="H131">
        <f ca="1">inputfromtsbtoolfile!H640</f>
        <v>56</v>
      </c>
      <c r="I131">
        <f ca="1">inputfromtsbtoolfile!I640</f>
        <v>19</v>
      </c>
      <c r="J131">
        <f ca="1">inputfromtsbtoolfile!J640</f>
        <v>56</v>
      </c>
      <c r="K131" t="str">
        <f ca="1">inputfromtsbtoolfile!K640</f>
        <v>[64</v>
      </c>
      <c r="L131" t="str">
        <f ca="1">inputfromtsbtoolfile!L640</f>
        <v xml:space="preserve"> 2 ]</v>
      </c>
    </row>
    <row r="132" spans="1:12">
      <c r="A132" t="s">
        <v>1656</v>
      </c>
      <c r="B132" t="str">
        <f ca="1">inputfromtsbtoolfile!B675</f>
        <v xml:space="preserve"> daniel STUBBS</v>
      </c>
      <c r="C132" t="str">
        <f ca="1">inputfromtsbtoolfile!C675</f>
        <v xml:space="preserve"> Face=0xa0</v>
      </c>
      <c r="D132" t="str">
        <f ca="1">inputfromtsbtoolfile!D675</f>
        <v xml:space="preserve"> #96</v>
      </c>
      <c r="E132">
        <f ca="1">inputfromtsbtoolfile!E675</f>
        <v>31</v>
      </c>
      <c r="F132">
        <f ca="1">inputfromtsbtoolfile!F675</f>
        <v>38</v>
      </c>
      <c r="G132">
        <f ca="1">inputfromtsbtoolfile!G675</f>
        <v>50</v>
      </c>
      <c r="H132">
        <f ca="1">inputfromtsbtoolfile!H675</f>
        <v>56</v>
      </c>
      <c r="I132">
        <f ca="1">inputfromtsbtoolfile!I675</f>
        <v>19</v>
      </c>
      <c r="J132">
        <f ca="1">inputfromtsbtoolfile!J675</f>
        <v>69</v>
      </c>
      <c r="K132" t="str">
        <f ca="1">inputfromtsbtoolfile!K675</f>
        <v>[64</v>
      </c>
      <c r="L132" t="str">
        <f ca="1">inputfromtsbtoolfile!L675</f>
        <v xml:space="preserve"> 2 ]</v>
      </c>
    </row>
    <row r="133" spans="1:12">
      <c r="A133" t="s">
        <v>1656</v>
      </c>
      <c r="B133" t="str">
        <f ca="1">inputfromtsbtoolfile!B710</f>
        <v xml:space="preserve"> trace ARMSTRONG</v>
      </c>
      <c r="C133" t="str">
        <f ca="1">inputfromtsbtoolfile!C710</f>
        <v xml:space="preserve"> Face=0x4f</v>
      </c>
      <c r="D133" t="str">
        <f ca="1">inputfromtsbtoolfile!D710</f>
        <v xml:space="preserve"> #93</v>
      </c>
      <c r="E133">
        <f ca="1">inputfromtsbtoolfile!E710</f>
        <v>31</v>
      </c>
      <c r="F133">
        <f ca="1">inputfromtsbtoolfile!F710</f>
        <v>44</v>
      </c>
      <c r="G133">
        <f ca="1">inputfromtsbtoolfile!G710</f>
        <v>50</v>
      </c>
      <c r="H133">
        <f ca="1">inputfromtsbtoolfile!H710</f>
        <v>63</v>
      </c>
      <c r="I133">
        <f ca="1">inputfromtsbtoolfile!I710</f>
        <v>19</v>
      </c>
      <c r="J133">
        <f ca="1">inputfromtsbtoolfile!J710</f>
        <v>69</v>
      </c>
      <c r="K133" t="str">
        <f ca="1">inputfromtsbtoolfile!K710</f>
        <v>[84</v>
      </c>
      <c r="L133" t="str">
        <f ca="1">inputfromtsbtoolfile!L710</f>
        <v xml:space="preserve"> 2 ]</v>
      </c>
    </row>
    <row r="134" spans="1:12">
      <c r="A134" t="s">
        <v>1656</v>
      </c>
      <c r="B134" t="str">
        <f ca="1">inputfromtsbtoolfile!B745</f>
        <v xml:space="preserve"> keith FERGUSON</v>
      </c>
      <c r="C134" t="str">
        <f ca="1">inputfromtsbtoolfile!C745</f>
        <v xml:space="preserve"> Face=0xc7</v>
      </c>
      <c r="D134" t="str">
        <f ca="1">inputfromtsbtoolfile!D745</f>
        <v xml:space="preserve"> #77</v>
      </c>
      <c r="E134">
        <f ca="1">inputfromtsbtoolfile!E745</f>
        <v>25</v>
      </c>
      <c r="F134">
        <f ca="1">inputfromtsbtoolfile!F745</f>
        <v>31</v>
      </c>
      <c r="G134">
        <f ca="1">inputfromtsbtoolfile!G745</f>
        <v>25</v>
      </c>
      <c r="H134">
        <f ca="1">inputfromtsbtoolfile!H745</f>
        <v>31</v>
      </c>
      <c r="I134">
        <f ca="1">inputfromtsbtoolfile!I745</f>
        <v>19</v>
      </c>
      <c r="J134">
        <f ca="1">inputfromtsbtoolfile!J745</f>
        <v>31</v>
      </c>
      <c r="K134" t="str">
        <f ca="1">inputfromtsbtoolfile!K745</f>
        <v>[33</v>
      </c>
      <c r="L134" t="str">
        <f ca="1">inputfromtsbtoolfile!L745</f>
        <v xml:space="preserve"> 1 ]</v>
      </c>
    </row>
    <row r="135" spans="1:12">
      <c r="A135" t="s">
        <v>1656</v>
      </c>
      <c r="B135" t="str">
        <f ca="1">inputfromtsbtoolfile!B780</f>
        <v xml:space="preserve"> matt BROCK</v>
      </c>
      <c r="C135" t="str">
        <f ca="1">inputfromtsbtoolfile!C780</f>
        <v xml:space="preserve"> Face=0x9</v>
      </c>
      <c r="D135" t="str">
        <f ca="1">inputfromtsbtoolfile!D780</f>
        <v xml:space="preserve"> #62</v>
      </c>
      <c r="E135">
        <f ca="1">inputfromtsbtoolfile!E780</f>
        <v>25</v>
      </c>
      <c r="F135">
        <f ca="1">inputfromtsbtoolfile!F780</f>
        <v>31</v>
      </c>
      <c r="G135">
        <f ca="1">inputfromtsbtoolfile!G780</f>
        <v>38</v>
      </c>
      <c r="H135">
        <f ca="1">inputfromtsbtoolfile!H780</f>
        <v>44</v>
      </c>
      <c r="I135">
        <f ca="1">inputfromtsbtoolfile!I780</f>
        <v>19</v>
      </c>
      <c r="J135">
        <f ca="1">inputfromtsbtoolfile!J780</f>
        <v>44</v>
      </c>
      <c r="K135" t="str">
        <f ca="1">inputfromtsbtoolfile!K780</f>
        <v>[61</v>
      </c>
      <c r="L135" t="str">
        <f ca="1">inputfromtsbtoolfile!L780</f>
        <v xml:space="preserve"> 1 ]</v>
      </c>
    </row>
    <row r="136" spans="1:12">
      <c r="A136" t="s">
        <v>1656</v>
      </c>
      <c r="B136" t="str">
        <f ca="1">inputfromtsbtoolfile!B815</f>
        <v xml:space="preserve"> al NOGA</v>
      </c>
      <c r="C136" t="str">
        <f ca="1">inputfromtsbtoolfile!C815</f>
        <v xml:space="preserve"> Face=0x31</v>
      </c>
      <c r="D136" t="str">
        <f ca="1">inputfromtsbtoolfile!D815</f>
        <v xml:space="preserve"> #99</v>
      </c>
      <c r="E136">
        <f ca="1">inputfromtsbtoolfile!E815</f>
        <v>25</v>
      </c>
      <c r="F136">
        <f ca="1">inputfromtsbtoolfile!F815</f>
        <v>31</v>
      </c>
      <c r="G136">
        <f ca="1">inputfromtsbtoolfile!G815</f>
        <v>38</v>
      </c>
      <c r="H136">
        <f ca="1">inputfromtsbtoolfile!H815</f>
        <v>50</v>
      </c>
      <c r="I136">
        <f ca="1">inputfromtsbtoolfile!I815</f>
        <v>31</v>
      </c>
      <c r="J136">
        <f ca="1">inputfromtsbtoolfile!J815</f>
        <v>56</v>
      </c>
      <c r="K136" t="str">
        <f ca="1">inputfromtsbtoolfile!K815</f>
        <v>[46</v>
      </c>
      <c r="L136" t="str">
        <f ca="1">inputfromtsbtoolfile!L815</f>
        <v xml:space="preserve"> 7 ]</v>
      </c>
    </row>
    <row r="137" spans="1:12">
      <c r="A137" t="s">
        <v>1656</v>
      </c>
      <c r="B137" t="str">
        <f ca="1">inputfromtsbtoolfile!B850</f>
        <v xml:space="preserve"> rueben DAVIS</v>
      </c>
      <c r="C137" t="str">
        <f ca="1">inputfromtsbtoolfile!C850</f>
        <v xml:space="preserve"> Face=0xc1</v>
      </c>
      <c r="D137" t="str">
        <f ca="1">inputfromtsbtoolfile!D850</f>
        <v xml:space="preserve"> #79</v>
      </c>
      <c r="E137">
        <f ca="1">inputfromtsbtoolfile!E850</f>
        <v>25</v>
      </c>
      <c r="F137">
        <f ca="1">inputfromtsbtoolfile!F850</f>
        <v>38</v>
      </c>
      <c r="G137">
        <f ca="1">inputfromtsbtoolfile!G850</f>
        <v>31</v>
      </c>
      <c r="H137">
        <f ca="1">inputfromtsbtoolfile!H850</f>
        <v>50</v>
      </c>
      <c r="I137">
        <f ca="1">inputfromtsbtoolfile!I850</f>
        <v>19</v>
      </c>
      <c r="J137">
        <f ca="1">inputfromtsbtoolfile!J850</f>
        <v>38</v>
      </c>
      <c r="K137" t="str">
        <f ca="1">inputfromtsbtoolfile!K850</f>
        <v>[12</v>
      </c>
      <c r="L137" t="str">
        <f ca="1">inputfromtsbtoolfile!L850</f>
        <v xml:space="preserve"> 1 ]</v>
      </c>
    </row>
    <row r="138" spans="1:12">
      <c r="A138" t="s">
        <v>1656</v>
      </c>
      <c r="B138" t="str">
        <f ca="1">inputfromtsbtoolfile!B885</f>
        <v xml:space="preserve"> pierce HOLT</v>
      </c>
      <c r="C138" t="str">
        <f ca="1">inputfromtsbtoolfile!C885</f>
        <v xml:space="preserve"> Face=0x2a</v>
      </c>
      <c r="D138" t="str">
        <f ca="1">inputfromtsbtoolfile!D885</f>
        <v xml:space="preserve"> #78</v>
      </c>
      <c r="E138">
        <f ca="1">inputfromtsbtoolfile!E885</f>
        <v>31</v>
      </c>
      <c r="F138">
        <f ca="1">inputfromtsbtoolfile!F885</f>
        <v>44</v>
      </c>
      <c r="G138">
        <f ca="1">inputfromtsbtoolfile!G885</f>
        <v>50</v>
      </c>
      <c r="H138">
        <f ca="1">inputfromtsbtoolfile!H885</f>
        <v>69</v>
      </c>
      <c r="I138">
        <f ca="1">inputfromtsbtoolfile!I885</f>
        <v>19</v>
      </c>
      <c r="J138">
        <f ca="1">inputfromtsbtoolfile!J885</f>
        <v>50</v>
      </c>
      <c r="K138" t="str">
        <f ca="1">inputfromtsbtoolfile!K885</f>
        <v>[46</v>
      </c>
      <c r="L138" t="str">
        <f ca="1">inputfromtsbtoolfile!L885</f>
        <v xml:space="preserve"> 0 ]</v>
      </c>
    </row>
    <row r="139" spans="1:12">
      <c r="A139" t="s">
        <v>1656</v>
      </c>
      <c r="B139" t="str">
        <f ca="1">inputfromtsbtoolfile!B920</f>
        <v xml:space="preserve"> doug REED</v>
      </c>
      <c r="C139" t="str">
        <f ca="1">inputfromtsbtoolfile!C920</f>
        <v xml:space="preserve"> Face=0x88</v>
      </c>
      <c r="D139" t="str">
        <f ca="1">inputfromtsbtoolfile!D920</f>
        <v xml:space="preserve"> #93</v>
      </c>
      <c r="E139">
        <f ca="1">inputfromtsbtoolfile!E920</f>
        <v>25</v>
      </c>
      <c r="F139">
        <f ca="1">inputfromtsbtoolfile!F920</f>
        <v>31</v>
      </c>
      <c r="G139">
        <f ca="1">inputfromtsbtoolfile!G920</f>
        <v>38</v>
      </c>
      <c r="H139">
        <f ca="1">inputfromtsbtoolfile!H920</f>
        <v>44</v>
      </c>
      <c r="I139">
        <f ca="1">inputfromtsbtoolfile!I920</f>
        <v>19</v>
      </c>
      <c r="J139">
        <f ca="1">inputfromtsbtoolfile!J920</f>
        <v>44</v>
      </c>
      <c r="K139" t="str">
        <f ca="1">inputfromtsbtoolfile!K920</f>
        <v>[42</v>
      </c>
      <c r="L139" t="str">
        <f ca="1">inputfromtsbtoolfile!L920</f>
        <v xml:space="preserve"> 1 ]</v>
      </c>
    </row>
    <row r="140" spans="1:12">
      <c r="A140" t="s">
        <v>1656</v>
      </c>
      <c r="B140" t="str">
        <f ca="1">inputfromtsbtoolfile!B955</f>
        <v xml:space="preserve"> wayne MARTIN</v>
      </c>
      <c r="C140" t="str">
        <f ca="1">inputfromtsbtoolfile!C955</f>
        <v xml:space="preserve"> Face=0x99</v>
      </c>
      <c r="D140" t="str">
        <f ca="1">inputfromtsbtoolfile!D955</f>
        <v xml:space="preserve"> #93</v>
      </c>
      <c r="E140">
        <f ca="1">inputfromtsbtoolfile!E955</f>
        <v>25</v>
      </c>
      <c r="F140">
        <f ca="1">inputfromtsbtoolfile!F955</f>
        <v>31</v>
      </c>
      <c r="G140">
        <f ca="1">inputfromtsbtoolfile!G955</f>
        <v>38</v>
      </c>
      <c r="H140">
        <f ca="1">inputfromtsbtoolfile!H955</f>
        <v>44</v>
      </c>
      <c r="I140">
        <f ca="1">inputfromtsbtoolfile!I955</f>
        <v>19</v>
      </c>
      <c r="J140">
        <f ca="1">inputfromtsbtoolfile!J955</f>
        <v>44</v>
      </c>
      <c r="K140" t="str">
        <f ca="1">inputfromtsbtoolfile!K955</f>
        <v>[25</v>
      </c>
      <c r="L140" t="str">
        <f ca="1">inputfromtsbtoolfile!L955</f>
        <v xml:space="preserve"> 1 ]</v>
      </c>
    </row>
    <row r="141" spans="1:12">
      <c r="A141" t="s">
        <v>1656</v>
      </c>
      <c r="B141" t="str">
        <f ca="1">inputfromtsbtoolfile!B990</f>
        <v xml:space="preserve"> mike GANN</v>
      </c>
      <c r="C141" t="str">
        <f ca="1">inputfromtsbtoolfile!C990</f>
        <v xml:space="preserve"> Face=0x43</v>
      </c>
      <c r="D141" t="str">
        <f ca="1">inputfromtsbtoolfile!D990</f>
        <v xml:space="preserve"> #76</v>
      </c>
      <c r="E141">
        <f ca="1">inputfromtsbtoolfile!E990</f>
        <v>31</v>
      </c>
      <c r="F141">
        <f ca="1">inputfromtsbtoolfile!F990</f>
        <v>44</v>
      </c>
      <c r="G141">
        <f ca="1">inputfromtsbtoolfile!G990</f>
        <v>50</v>
      </c>
      <c r="H141">
        <f ca="1">inputfromtsbtoolfile!H990</f>
        <v>50</v>
      </c>
      <c r="I141">
        <f ca="1">inputfromtsbtoolfile!I990</f>
        <v>19</v>
      </c>
      <c r="J141">
        <f ca="1">inputfromtsbtoolfile!J990</f>
        <v>56</v>
      </c>
      <c r="K141" t="str">
        <f ca="1">inputfromtsbtoolfile!K990</f>
        <v>[46</v>
      </c>
      <c r="L141" t="str">
        <f ca="1">inputfromtsbtoolfile!L990</f>
        <v xml:space="preserve"> 1 ]</v>
      </c>
    </row>
    <row r="142" spans="1:12">
      <c r="A142" t="s">
        <v>1661</v>
      </c>
      <c r="B142" t="str">
        <f ca="1">inputfromtsbtoolfile!B44</f>
        <v xml:space="preserve"> jeff WRIGHT</v>
      </c>
      <c r="C142" t="str">
        <f ca="1">inputfromtsbtoolfile!C44</f>
        <v xml:space="preserve"> Face=0xb</v>
      </c>
      <c r="D142" t="str">
        <f ca="1">inputfromtsbtoolfile!D44</f>
        <v xml:space="preserve"> #91</v>
      </c>
      <c r="E142">
        <f ca="1">inputfromtsbtoolfile!E44</f>
        <v>25</v>
      </c>
      <c r="F142">
        <f ca="1">inputfromtsbtoolfile!F44</f>
        <v>31</v>
      </c>
      <c r="G142">
        <f ca="1">inputfromtsbtoolfile!G44</f>
        <v>31</v>
      </c>
      <c r="H142">
        <f ca="1">inputfromtsbtoolfile!H44</f>
        <v>50</v>
      </c>
      <c r="I142">
        <f ca="1">inputfromtsbtoolfile!I44</f>
        <v>19</v>
      </c>
      <c r="J142">
        <f ca="1">inputfromtsbtoolfile!J44</f>
        <v>19</v>
      </c>
      <c r="K142" t="str">
        <f ca="1">inputfromtsbtoolfile!K44</f>
        <v>[30</v>
      </c>
      <c r="L142" t="str">
        <f ca="1">inputfromtsbtoolfile!L44</f>
        <v xml:space="preserve"> 7 ]</v>
      </c>
    </row>
    <row r="143" spans="1:12">
      <c r="A143" t="s">
        <v>1661</v>
      </c>
      <c r="B143" t="str">
        <f ca="1">inputfromtsbtoolfile!B79</f>
        <v xml:space="preserve"> harvey ARMSTRONG</v>
      </c>
      <c r="C143" t="str">
        <f ca="1">inputfromtsbtoolfile!C79</f>
        <v xml:space="preserve"> Face=0x8a</v>
      </c>
      <c r="D143" t="str">
        <f ca="1">inputfromtsbtoolfile!D79</f>
        <v xml:space="preserve"> #79</v>
      </c>
      <c r="E143">
        <f ca="1">inputfromtsbtoolfile!E79</f>
        <v>25</v>
      </c>
      <c r="F143">
        <f ca="1">inputfromtsbtoolfile!F79</f>
        <v>31</v>
      </c>
      <c r="G143">
        <f ca="1">inputfromtsbtoolfile!G79</f>
        <v>25</v>
      </c>
      <c r="H143">
        <f ca="1">inputfromtsbtoolfile!H79</f>
        <v>50</v>
      </c>
      <c r="I143">
        <f ca="1">inputfromtsbtoolfile!I79</f>
        <v>19</v>
      </c>
      <c r="J143">
        <f ca="1">inputfromtsbtoolfile!J79</f>
        <v>19</v>
      </c>
      <c r="K143" t="str">
        <f ca="1">inputfromtsbtoolfile!K79</f>
        <v>[13</v>
      </c>
      <c r="L143" t="str">
        <f ca="1">inputfromtsbtoolfile!L79</f>
        <v xml:space="preserve"> 5 ]</v>
      </c>
    </row>
    <row r="144" spans="1:12">
      <c r="A144" t="s">
        <v>1661</v>
      </c>
      <c r="B144" t="str">
        <f ca="1">inputfromtsbtoolfile!B114</f>
        <v xml:space="preserve"> shawn LEE</v>
      </c>
      <c r="C144" t="str">
        <f ca="1">inputfromtsbtoolfile!C114</f>
        <v xml:space="preserve"> Face=0xc2</v>
      </c>
      <c r="D144" t="str">
        <f ca="1">inputfromtsbtoolfile!D114</f>
        <v xml:space="preserve"> #98</v>
      </c>
      <c r="E144">
        <f ca="1">inputfromtsbtoolfile!E114</f>
        <v>25</v>
      </c>
      <c r="F144">
        <f ca="1">inputfromtsbtoolfile!F114</f>
        <v>31</v>
      </c>
      <c r="G144">
        <f ca="1">inputfromtsbtoolfile!G114</f>
        <v>31</v>
      </c>
      <c r="H144">
        <f ca="1">inputfromtsbtoolfile!H114</f>
        <v>56</v>
      </c>
      <c r="I144">
        <f ca="1">inputfromtsbtoolfile!I114</f>
        <v>19</v>
      </c>
      <c r="J144">
        <f ca="1">inputfromtsbtoolfile!J114</f>
        <v>19</v>
      </c>
      <c r="K144" t="str">
        <f ca="1">inputfromtsbtoolfile!K114</f>
        <v>[8</v>
      </c>
      <c r="L144" t="str">
        <f ca="1">inputfromtsbtoolfile!L114</f>
        <v xml:space="preserve"> 0 ]</v>
      </c>
    </row>
    <row r="145" spans="1:12">
      <c r="A145" t="s">
        <v>1661</v>
      </c>
      <c r="B145" t="str">
        <f ca="1">inputfromtsbtoolfile!B149</f>
        <v xml:space="preserve"> tim GOAD</v>
      </c>
      <c r="C145" t="str">
        <f ca="1">inputfromtsbtoolfile!C149</f>
        <v xml:space="preserve"> Face=0x34</v>
      </c>
      <c r="D145" t="str">
        <f ca="1">inputfromtsbtoolfile!D149</f>
        <v xml:space="preserve"> #72</v>
      </c>
      <c r="E145">
        <f ca="1">inputfromtsbtoolfile!E149</f>
        <v>25</v>
      </c>
      <c r="F145">
        <f ca="1">inputfromtsbtoolfile!F149</f>
        <v>31</v>
      </c>
      <c r="G145">
        <f ca="1">inputfromtsbtoolfile!G149</f>
        <v>25</v>
      </c>
      <c r="H145">
        <f ca="1">inputfromtsbtoolfile!H149</f>
        <v>50</v>
      </c>
      <c r="I145">
        <f ca="1">inputfromtsbtoolfile!I149</f>
        <v>19</v>
      </c>
      <c r="J145">
        <f ca="1">inputfromtsbtoolfile!J149</f>
        <v>19</v>
      </c>
      <c r="K145" t="str">
        <f ca="1">inputfromtsbtoolfile!K149</f>
        <v>[25</v>
      </c>
      <c r="L145" t="str">
        <f ca="1">inputfromtsbtoolfile!L149</f>
        <v xml:space="preserve"> 0 ]</v>
      </c>
    </row>
    <row r="146" spans="1:12">
      <c r="A146" t="s">
        <v>1661</v>
      </c>
      <c r="B146" t="str">
        <f ca="1">inputfromtsbtoolfile!B184</f>
        <v xml:space="preserve"> scott MERSEREAU</v>
      </c>
      <c r="C146" t="str">
        <f ca="1">inputfromtsbtoolfile!C184</f>
        <v xml:space="preserve"> Face=0x48</v>
      </c>
      <c r="D146" t="str">
        <f ca="1">inputfromtsbtoolfile!D184</f>
        <v xml:space="preserve"> #94</v>
      </c>
      <c r="E146">
        <f ca="1">inputfromtsbtoolfile!E184</f>
        <v>25</v>
      </c>
      <c r="F146">
        <f ca="1">inputfromtsbtoolfile!F184</f>
        <v>31</v>
      </c>
      <c r="G146">
        <f ca="1">inputfromtsbtoolfile!G184</f>
        <v>31</v>
      </c>
      <c r="H146">
        <f ca="1">inputfromtsbtoolfile!H184</f>
        <v>44</v>
      </c>
      <c r="I146">
        <f ca="1">inputfromtsbtoolfile!I184</f>
        <v>19</v>
      </c>
      <c r="J146">
        <f ca="1">inputfromtsbtoolfile!J184</f>
        <v>31</v>
      </c>
      <c r="K146" t="str">
        <f ca="1">inputfromtsbtoolfile!K184</f>
        <v>[43</v>
      </c>
      <c r="L146" t="str">
        <f ca="1">inputfromtsbtoolfile!L184</f>
        <v xml:space="preserve"> 0 ]</v>
      </c>
    </row>
    <row r="147" spans="1:12">
      <c r="A147" t="s">
        <v>1661</v>
      </c>
      <c r="B147" t="str">
        <f ca="1">inputfromtsbtoolfile!B219</f>
        <v xml:space="preserve"> tim KRUMRIE</v>
      </c>
      <c r="C147" t="str">
        <f ca="1">inputfromtsbtoolfile!C219</f>
        <v xml:space="preserve"> Face=0x43</v>
      </c>
      <c r="D147" t="str">
        <f ca="1">inputfromtsbtoolfile!D219</f>
        <v xml:space="preserve"> #69</v>
      </c>
      <c r="E147">
        <f ca="1">inputfromtsbtoolfile!E219</f>
        <v>25</v>
      </c>
      <c r="F147">
        <f ca="1">inputfromtsbtoolfile!F219</f>
        <v>31</v>
      </c>
      <c r="G147">
        <f ca="1">inputfromtsbtoolfile!G219</f>
        <v>38</v>
      </c>
      <c r="H147">
        <f ca="1">inputfromtsbtoolfile!H219</f>
        <v>44</v>
      </c>
      <c r="I147">
        <f ca="1">inputfromtsbtoolfile!I219</f>
        <v>19</v>
      </c>
      <c r="J147">
        <f ca="1">inputfromtsbtoolfile!J219</f>
        <v>19</v>
      </c>
      <c r="K147" t="str">
        <f ca="1">inputfromtsbtoolfile!K219</f>
        <v>[38</v>
      </c>
      <c r="L147" t="str">
        <f ca="1">inputfromtsbtoolfile!L219</f>
        <v xml:space="preserve"> 38 ]</v>
      </c>
    </row>
    <row r="148" spans="1:12">
      <c r="A148" t="s">
        <v>1661</v>
      </c>
      <c r="B148" t="str">
        <f ca="1">inputfromtsbtoolfile!B254</f>
        <v xml:space="preserve"> chris PIKE</v>
      </c>
      <c r="C148" t="str">
        <f ca="1">inputfromtsbtoolfile!C254</f>
        <v xml:space="preserve"> Face=0xa0</v>
      </c>
      <c r="D148" t="str">
        <f ca="1">inputfromtsbtoolfile!D254</f>
        <v xml:space="preserve"> #75</v>
      </c>
      <c r="E148">
        <f ca="1">inputfromtsbtoolfile!E254</f>
        <v>25</v>
      </c>
      <c r="F148">
        <f ca="1">inputfromtsbtoolfile!F254</f>
        <v>31</v>
      </c>
      <c r="G148">
        <f ca="1">inputfromtsbtoolfile!G254</f>
        <v>31</v>
      </c>
      <c r="H148">
        <f ca="1">inputfromtsbtoolfile!H254</f>
        <v>56</v>
      </c>
      <c r="I148">
        <f ca="1">inputfromtsbtoolfile!I254</f>
        <v>19</v>
      </c>
      <c r="J148">
        <f ca="1">inputfromtsbtoolfile!J254</f>
        <v>19</v>
      </c>
      <c r="K148" t="str">
        <f ca="1">inputfromtsbtoolfile!K254</f>
        <v>[12</v>
      </c>
      <c r="L148" t="str">
        <f ca="1">inputfromtsbtoolfile!L254</f>
        <v xml:space="preserve"> 0 ]</v>
      </c>
    </row>
    <row r="149" spans="1:12">
      <c r="A149" t="s">
        <v>1661</v>
      </c>
      <c r="B149" t="str">
        <f ca="1">inputfromtsbtoolfile!B289</f>
        <v xml:space="preserve"> doug SMITH</v>
      </c>
      <c r="C149" t="str">
        <f ca="1">inputfromtsbtoolfile!C289</f>
        <v xml:space="preserve"> Face=0xae</v>
      </c>
      <c r="D149" t="str">
        <f ca="1">inputfromtsbtoolfile!D289</f>
        <v xml:space="preserve"> #99</v>
      </c>
      <c r="E149">
        <f ca="1">inputfromtsbtoolfile!E289</f>
        <v>25</v>
      </c>
      <c r="F149">
        <f ca="1">inputfromtsbtoolfile!F289</f>
        <v>31</v>
      </c>
      <c r="G149">
        <f ca="1">inputfromtsbtoolfile!G289</f>
        <v>38</v>
      </c>
      <c r="H149">
        <f ca="1">inputfromtsbtoolfile!H289</f>
        <v>50</v>
      </c>
      <c r="I149">
        <f ca="1">inputfromtsbtoolfile!I289</f>
        <v>19</v>
      </c>
      <c r="J149">
        <f ca="1">inputfromtsbtoolfile!J289</f>
        <v>44</v>
      </c>
      <c r="K149" t="str">
        <f ca="1">inputfromtsbtoolfile!K289</f>
        <v>[20</v>
      </c>
      <c r="L149" t="str">
        <f ca="1">inputfromtsbtoolfile!L289</f>
        <v xml:space="preserve"> 0 ]</v>
      </c>
    </row>
    <row r="150" spans="1:12">
      <c r="A150" t="s">
        <v>1661</v>
      </c>
      <c r="B150" t="str">
        <f ca="1">inputfromtsbtoolfile!B324</f>
        <v xml:space="preserve"> gerald WILLIAMS</v>
      </c>
      <c r="C150" t="str">
        <f ca="1">inputfromtsbtoolfile!C324</f>
        <v xml:space="preserve"> Face=0x80</v>
      </c>
      <c r="D150" t="str">
        <f ca="1">inputfromtsbtoolfile!D324</f>
        <v xml:space="preserve"> #98</v>
      </c>
      <c r="E150">
        <f ca="1">inputfromtsbtoolfile!E324</f>
        <v>38</v>
      </c>
      <c r="F150">
        <f ca="1">inputfromtsbtoolfile!F324</f>
        <v>44</v>
      </c>
      <c r="G150">
        <f ca="1">inputfromtsbtoolfile!G324</f>
        <v>50</v>
      </c>
      <c r="H150">
        <f ca="1">inputfromtsbtoolfile!H324</f>
        <v>56</v>
      </c>
      <c r="I150">
        <f ca="1">inputfromtsbtoolfile!I324</f>
        <v>19</v>
      </c>
      <c r="J150">
        <f ca="1">inputfromtsbtoolfile!J324</f>
        <v>75</v>
      </c>
      <c r="K150" t="str">
        <f ca="1">inputfromtsbtoolfile!K324</f>
        <v>[64</v>
      </c>
      <c r="L150" t="str">
        <f ca="1">inputfromtsbtoolfile!L324</f>
        <v xml:space="preserve"> 2 ]</v>
      </c>
    </row>
    <row r="151" spans="1:12">
      <c r="A151" t="s">
        <v>1661</v>
      </c>
      <c r="B151" t="str">
        <f ca="1">inputfromtsbtoolfile!B359</f>
        <v xml:space="preserve"> greg KRAGEN</v>
      </c>
      <c r="C151" t="str">
        <f ca="1">inputfromtsbtoolfile!C359</f>
        <v xml:space="preserve"> Face=0x43</v>
      </c>
      <c r="D151" t="str">
        <f ca="1">inputfromtsbtoolfile!D359</f>
        <v xml:space="preserve"> #71</v>
      </c>
      <c r="E151">
        <f ca="1">inputfromtsbtoolfile!E359</f>
        <v>25</v>
      </c>
      <c r="F151">
        <f ca="1">inputfromtsbtoolfile!F359</f>
        <v>31</v>
      </c>
      <c r="G151">
        <f ca="1">inputfromtsbtoolfile!G359</f>
        <v>31</v>
      </c>
      <c r="H151">
        <f ca="1">inputfromtsbtoolfile!H359</f>
        <v>44</v>
      </c>
      <c r="I151">
        <f ca="1">inputfromtsbtoolfile!I359</f>
        <v>19</v>
      </c>
      <c r="J151">
        <f ca="1">inputfromtsbtoolfile!J359</f>
        <v>31</v>
      </c>
      <c r="K151" t="str">
        <f ca="1">inputfromtsbtoolfile!K359</f>
        <v>[20</v>
      </c>
      <c r="L151" t="str">
        <f ca="1">inputfromtsbtoolfile!L359</f>
        <v xml:space="preserve"> 0 ]</v>
      </c>
    </row>
    <row r="152" spans="1:12">
      <c r="A152" t="s">
        <v>1661</v>
      </c>
      <c r="B152" t="str">
        <f ca="1">inputfromtsbtoolfile!B394</f>
        <v xml:space="preserve"> dan SALEAUMUA</v>
      </c>
      <c r="C152" t="str">
        <f ca="1">inputfromtsbtoolfile!C394</f>
        <v xml:space="preserve"> Face=0xb</v>
      </c>
      <c r="D152" t="str">
        <f ca="1">inputfromtsbtoolfile!D394</f>
        <v xml:space="preserve"> #97</v>
      </c>
      <c r="E152">
        <f ca="1">inputfromtsbtoolfile!E394</f>
        <v>38</v>
      </c>
      <c r="F152">
        <f ca="1">inputfromtsbtoolfile!F394</f>
        <v>31</v>
      </c>
      <c r="G152">
        <f ca="1">inputfromtsbtoolfile!G394</f>
        <v>25</v>
      </c>
      <c r="H152">
        <f ca="1">inputfromtsbtoolfile!H394</f>
        <v>56</v>
      </c>
      <c r="I152">
        <f ca="1">inputfromtsbtoolfile!I394</f>
        <v>19</v>
      </c>
      <c r="J152">
        <f ca="1">inputfromtsbtoolfile!J394</f>
        <v>56</v>
      </c>
      <c r="K152" t="str">
        <f ca="1">inputfromtsbtoolfile!K394</f>
        <v>[30</v>
      </c>
      <c r="L152" t="str">
        <f ca="1">inputfromtsbtoolfile!L394</f>
        <v xml:space="preserve"> 1 ]</v>
      </c>
    </row>
    <row r="153" spans="1:12">
      <c r="A153" t="s">
        <v>1661</v>
      </c>
      <c r="B153" t="str">
        <f ca="1">inputfromtsbtoolfile!B429</f>
        <v xml:space="preserve"> bob GOLIC</v>
      </c>
      <c r="C153" t="str">
        <f ca="1">inputfromtsbtoolfile!C429</f>
        <v xml:space="preserve"> Face=0x49</v>
      </c>
      <c r="D153" t="str">
        <f ca="1">inputfromtsbtoolfile!D429</f>
        <v xml:space="preserve"> #79</v>
      </c>
      <c r="E153">
        <f ca="1">inputfromtsbtoolfile!E429</f>
        <v>25</v>
      </c>
      <c r="F153">
        <f ca="1">inputfromtsbtoolfile!F429</f>
        <v>31</v>
      </c>
      <c r="G153">
        <f ca="1">inputfromtsbtoolfile!G429</f>
        <v>31</v>
      </c>
      <c r="H153">
        <f ca="1">inputfromtsbtoolfile!H429</f>
        <v>69</v>
      </c>
      <c r="I153">
        <f ca="1">inputfromtsbtoolfile!I429</f>
        <v>25</v>
      </c>
      <c r="J153">
        <f ca="1">inputfromtsbtoolfile!J429</f>
        <v>56</v>
      </c>
      <c r="K153" t="str">
        <f ca="1">inputfromtsbtoolfile!K429</f>
        <v>[21</v>
      </c>
      <c r="L153" t="str">
        <f ca="1">inputfromtsbtoolfile!L429</f>
        <v xml:space="preserve"> 1 ]</v>
      </c>
    </row>
    <row r="154" spans="1:12">
      <c r="A154" t="s">
        <v>1661</v>
      </c>
      <c r="B154" t="str">
        <f ca="1">inputfromtsbtoolfile!B464</f>
        <v xml:space="preserve"> les MILLER</v>
      </c>
      <c r="C154" t="str">
        <f ca="1">inputfromtsbtoolfile!C464</f>
        <v xml:space="preserve"> Face=0x4f</v>
      </c>
      <c r="D154" t="str">
        <f ca="1">inputfromtsbtoolfile!D464</f>
        <v xml:space="preserve"> #69</v>
      </c>
      <c r="E154">
        <f ca="1">inputfromtsbtoolfile!E464</f>
        <v>25</v>
      </c>
      <c r="F154">
        <f ca="1">inputfromtsbtoolfile!F464</f>
        <v>38</v>
      </c>
      <c r="G154">
        <f ca="1">inputfromtsbtoolfile!G464</f>
        <v>44</v>
      </c>
      <c r="H154">
        <f ca="1">inputfromtsbtoolfile!H464</f>
        <v>56</v>
      </c>
      <c r="I154">
        <f ca="1">inputfromtsbtoolfile!I464</f>
        <v>19</v>
      </c>
      <c r="J154">
        <f ca="1">inputfromtsbtoolfile!J464</f>
        <v>44</v>
      </c>
      <c r="K154" t="str">
        <f ca="1">inputfromtsbtoolfile!K464</f>
        <v>[7</v>
      </c>
      <c r="L154" t="str">
        <f ca="1">inputfromtsbtoolfile!L464</f>
        <v xml:space="preserve"> 0 ]</v>
      </c>
    </row>
    <row r="155" spans="1:12">
      <c r="A155" t="s">
        <v>1661</v>
      </c>
      <c r="B155" t="str">
        <f ca="1">inputfromtsbtoolfile!B499</f>
        <v xml:space="preserve"> joe NASH</v>
      </c>
      <c r="C155" t="str">
        <f ca="1">inputfromtsbtoolfile!C499</f>
        <v xml:space="preserve"> Face=0x51</v>
      </c>
      <c r="D155" t="str">
        <f ca="1">inputfromtsbtoolfile!D499</f>
        <v xml:space="preserve"> #72</v>
      </c>
      <c r="E155">
        <f ca="1">inputfromtsbtoolfile!E499</f>
        <v>25</v>
      </c>
      <c r="F155">
        <f ca="1">inputfromtsbtoolfile!F499</f>
        <v>31</v>
      </c>
      <c r="G155">
        <f ca="1">inputfromtsbtoolfile!G499</f>
        <v>38</v>
      </c>
      <c r="H155">
        <f ca="1">inputfromtsbtoolfile!H499</f>
        <v>44</v>
      </c>
      <c r="I155">
        <f ca="1">inputfromtsbtoolfile!I499</f>
        <v>19</v>
      </c>
      <c r="J155">
        <f ca="1">inputfromtsbtoolfile!J499</f>
        <v>31</v>
      </c>
      <c r="K155" t="str">
        <f ca="1">inputfromtsbtoolfile!K499</f>
        <v>[16</v>
      </c>
      <c r="L155" t="str">
        <f ca="1">inputfromtsbtoolfile!L499</f>
        <v xml:space="preserve"> 0 ]</v>
      </c>
    </row>
    <row r="156" spans="1:12">
      <c r="A156" t="s">
        <v>1661</v>
      </c>
      <c r="B156" t="str">
        <f ca="1">inputfromtsbtoolfile!B534</f>
        <v xml:space="preserve"> darryl GRANT</v>
      </c>
      <c r="C156" t="str">
        <f ca="1">inputfromtsbtoolfile!C534</f>
        <v xml:space="preserve"> Face=0x96</v>
      </c>
      <c r="D156" t="str">
        <f ca="1">inputfromtsbtoolfile!D534</f>
        <v xml:space="preserve"> #77</v>
      </c>
      <c r="E156">
        <f ca="1">inputfromtsbtoolfile!E534</f>
        <v>25</v>
      </c>
      <c r="F156">
        <f ca="1">inputfromtsbtoolfile!F534</f>
        <v>31</v>
      </c>
      <c r="G156">
        <f ca="1">inputfromtsbtoolfile!G534</f>
        <v>38</v>
      </c>
      <c r="H156">
        <f ca="1">inputfromtsbtoolfile!H534</f>
        <v>50</v>
      </c>
      <c r="I156">
        <f ca="1">inputfromtsbtoolfile!I534</f>
        <v>19</v>
      </c>
      <c r="J156">
        <f ca="1">inputfromtsbtoolfile!J534</f>
        <v>44</v>
      </c>
      <c r="K156" t="str">
        <f ca="1">inputfromtsbtoolfile!K534</f>
        <v>[7</v>
      </c>
      <c r="L156" t="str">
        <f ca="1">inputfromtsbtoolfile!L534</f>
        <v xml:space="preserve"> 1 ]</v>
      </c>
    </row>
    <row r="157" spans="1:12">
      <c r="A157" t="s">
        <v>1661</v>
      </c>
      <c r="B157" t="str">
        <f ca="1">inputfromtsbtoolfile!B569</f>
        <v xml:space="preserve"> erik HOWARD</v>
      </c>
      <c r="C157" t="str">
        <f ca="1">inputfromtsbtoolfile!C569</f>
        <v xml:space="preserve"> Face=0x51</v>
      </c>
      <c r="D157" t="str">
        <f ca="1">inputfromtsbtoolfile!D569</f>
        <v xml:space="preserve"> #74</v>
      </c>
      <c r="E157">
        <f ca="1">inputfromtsbtoolfile!E569</f>
        <v>25</v>
      </c>
      <c r="F157">
        <f ca="1">inputfromtsbtoolfile!F569</f>
        <v>31</v>
      </c>
      <c r="G157">
        <f ca="1">inputfromtsbtoolfile!G569</f>
        <v>38</v>
      </c>
      <c r="H157">
        <f ca="1">inputfromtsbtoolfile!H569</f>
        <v>50</v>
      </c>
      <c r="I157">
        <f ca="1">inputfromtsbtoolfile!I569</f>
        <v>19</v>
      </c>
      <c r="J157">
        <f ca="1">inputfromtsbtoolfile!J569</f>
        <v>50</v>
      </c>
      <c r="K157" t="str">
        <f ca="1">inputfromtsbtoolfile!K569</f>
        <v>[25</v>
      </c>
      <c r="L157" t="str">
        <f ca="1">inputfromtsbtoolfile!L569</f>
        <v xml:space="preserve"> 0 ]</v>
      </c>
    </row>
    <row r="158" spans="1:12">
      <c r="A158" t="s">
        <v>1661</v>
      </c>
      <c r="B158" t="str">
        <f ca="1">inputfromtsbtoolfile!B604</f>
        <v xml:space="preserve"> mike GOLIC</v>
      </c>
      <c r="C158" t="str">
        <f ca="1">inputfromtsbtoolfile!C604</f>
        <v xml:space="preserve"> Face=0x2e</v>
      </c>
      <c r="D158" t="str">
        <f ca="1">inputfromtsbtoolfile!D604</f>
        <v xml:space="preserve"> #90</v>
      </c>
      <c r="E158">
        <f ca="1">inputfromtsbtoolfile!E604</f>
        <v>25</v>
      </c>
      <c r="F158">
        <f ca="1">inputfromtsbtoolfile!F604</f>
        <v>31</v>
      </c>
      <c r="G158">
        <f ca="1">inputfromtsbtoolfile!G604</f>
        <v>38</v>
      </c>
      <c r="H158">
        <f ca="1">inputfromtsbtoolfile!H604</f>
        <v>50</v>
      </c>
      <c r="I158">
        <f ca="1">inputfromtsbtoolfile!I604</f>
        <v>31</v>
      </c>
      <c r="J158">
        <f ca="1">inputfromtsbtoolfile!J604</f>
        <v>44</v>
      </c>
      <c r="K158" t="str">
        <f ca="1">inputfromtsbtoolfile!K604</f>
        <v>[12</v>
      </c>
      <c r="L158" t="str">
        <f ca="1">inputfromtsbtoolfile!L604</f>
        <v xml:space="preserve"> 13 ]</v>
      </c>
    </row>
    <row r="159" spans="1:12">
      <c r="A159" t="s">
        <v>1661</v>
      </c>
      <c r="B159" t="str">
        <f ca="1">inputfromtsbtoolfile!B639</f>
        <v xml:space="preserve"> jim WAHLER</v>
      </c>
      <c r="C159" t="str">
        <f ca="1">inputfromtsbtoolfile!C639</f>
        <v xml:space="preserve"> Face=0x1e</v>
      </c>
      <c r="D159" t="str">
        <f ca="1">inputfromtsbtoolfile!D639</f>
        <v xml:space="preserve"> #66</v>
      </c>
      <c r="E159">
        <f ca="1">inputfromtsbtoolfile!E639</f>
        <v>25</v>
      </c>
      <c r="F159">
        <f ca="1">inputfromtsbtoolfile!F639</f>
        <v>31</v>
      </c>
      <c r="G159">
        <f ca="1">inputfromtsbtoolfile!G639</f>
        <v>38</v>
      </c>
      <c r="H159">
        <f ca="1">inputfromtsbtoolfile!H639</f>
        <v>44</v>
      </c>
      <c r="I159">
        <f ca="1">inputfromtsbtoolfile!I639</f>
        <v>19</v>
      </c>
      <c r="J159">
        <f ca="1">inputfromtsbtoolfile!J639</f>
        <v>44</v>
      </c>
      <c r="K159" t="str">
        <f ca="1">inputfromtsbtoolfile!K639</f>
        <v>[7</v>
      </c>
      <c r="L159" t="str">
        <f ca="1">inputfromtsbtoolfile!L639</f>
        <v xml:space="preserve"> 1 ]</v>
      </c>
    </row>
    <row r="160" spans="1:12">
      <c r="A160" t="s">
        <v>1661</v>
      </c>
      <c r="B160" t="str">
        <f ca="1">inputfromtsbtoolfile!B674</f>
        <v xml:space="preserve"> danny NOONAN</v>
      </c>
      <c r="C160" t="str">
        <f ca="1">inputfromtsbtoolfile!C674</f>
        <v xml:space="preserve"> Face=0x44</v>
      </c>
      <c r="D160" t="str">
        <f ca="1">inputfromtsbtoolfile!D674</f>
        <v xml:space="preserve"> #73</v>
      </c>
      <c r="E160">
        <f ca="1">inputfromtsbtoolfile!E674</f>
        <v>25</v>
      </c>
      <c r="F160">
        <f ca="1">inputfromtsbtoolfile!F674</f>
        <v>38</v>
      </c>
      <c r="G160">
        <f ca="1">inputfromtsbtoolfile!G674</f>
        <v>44</v>
      </c>
      <c r="H160">
        <f ca="1">inputfromtsbtoolfile!H674</f>
        <v>50</v>
      </c>
      <c r="I160">
        <f ca="1">inputfromtsbtoolfile!I674</f>
        <v>19</v>
      </c>
      <c r="J160">
        <f ca="1">inputfromtsbtoolfile!J674</f>
        <v>50</v>
      </c>
      <c r="K160" t="str">
        <f ca="1">inputfromtsbtoolfile!K674</f>
        <v>[38</v>
      </c>
      <c r="L160" t="str">
        <f ca="1">inputfromtsbtoolfile!L674</f>
        <v xml:space="preserve"> 2 ]</v>
      </c>
    </row>
    <row r="161" spans="1:12">
      <c r="A161" t="s">
        <v>1661</v>
      </c>
      <c r="B161" t="str">
        <f ca="1">inputfromtsbtoolfile!B709</f>
        <v xml:space="preserve"> william PERRY</v>
      </c>
      <c r="C161" t="str">
        <f ca="1">inputfromtsbtoolfile!C709</f>
        <v xml:space="preserve"> Face=0xce</v>
      </c>
      <c r="D161" t="str">
        <f ca="1">inputfromtsbtoolfile!D709</f>
        <v xml:space="preserve"> #72</v>
      </c>
      <c r="E161">
        <f ca="1">inputfromtsbtoolfile!E709</f>
        <v>38</v>
      </c>
      <c r="F161">
        <f ca="1">inputfromtsbtoolfile!F709</f>
        <v>31</v>
      </c>
      <c r="G161">
        <f ca="1">inputfromtsbtoolfile!G709</f>
        <v>19</v>
      </c>
      <c r="H161">
        <f ca="1">inputfromtsbtoolfile!H709</f>
        <v>69</v>
      </c>
      <c r="I161">
        <f ca="1">inputfromtsbtoolfile!I709</f>
        <v>19</v>
      </c>
      <c r="J161">
        <f ca="1">inputfromtsbtoolfile!J709</f>
        <v>56</v>
      </c>
      <c r="K161" t="str">
        <f ca="1">inputfromtsbtoolfile!K709</f>
        <v>[33</v>
      </c>
      <c r="L161" t="str">
        <f ca="1">inputfromtsbtoolfile!L709</f>
        <v xml:space="preserve"> 2 ]</v>
      </c>
    </row>
    <row r="162" spans="1:12">
      <c r="A162" t="s">
        <v>1661</v>
      </c>
      <c r="B162" t="str">
        <f ca="1">inputfromtsbtoolfile!B744</f>
        <v xml:space="preserve"> jerry BALL</v>
      </c>
      <c r="C162" t="str">
        <f ca="1">inputfromtsbtoolfile!C744</f>
        <v xml:space="preserve"> Face=0xa7</v>
      </c>
      <c r="D162" t="str">
        <f ca="1">inputfromtsbtoolfile!D744</f>
        <v xml:space="preserve"> #93</v>
      </c>
      <c r="E162">
        <f ca="1">inputfromtsbtoolfile!E744</f>
        <v>31</v>
      </c>
      <c r="F162">
        <f ca="1">inputfromtsbtoolfile!F744</f>
        <v>44</v>
      </c>
      <c r="G162">
        <f ca="1">inputfromtsbtoolfile!G744</f>
        <v>44</v>
      </c>
      <c r="H162">
        <f ca="1">inputfromtsbtoolfile!H744</f>
        <v>69</v>
      </c>
      <c r="I162">
        <f ca="1">inputfromtsbtoolfile!I744</f>
        <v>19</v>
      </c>
      <c r="J162">
        <f ca="1">inputfromtsbtoolfile!J744</f>
        <v>69</v>
      </c>
      <c r="K162" t="str">
        <f ca="1">inputfromtsbtoolfile!K744</f>
        <v>[20</v>
      </c>
      <c r="L162" t="str">
        <f ca="1">inputfromtsbtoolfile!L744</f>
        <v xml:space="preserve"> 1 ]</v>
      </c>
    </row>
    <row r="163" spans="1:12">
      <c r="A163" t="s">
        <v>1661</v>
      </c>
      <c r="B163" t="str">
        <f ca="1">inputfromtsbtoolfile!B779</f>
        <v xml:space="preserve"> bob NELSON</v>
      </c>
      <c r="C163" t="str">
        <f ca="1">inputfromtsbtoolfile!C779</f>
        <v xml:space="preserve"> Face=0x31</v>
      </c>
      <c r="D163" t="str">
        <f ca="1">inputfromtsbtoolfile!D779</f>
        <v xml:space="preserve"> #79</v>
      </c>
      <c r="E163">
        <f ca="1">inputfromtsbtoolfile!E779</f>
        <v>25</v>
      </c>
      <c r="F163">
        <f ca="1">inputfromtsbtoolfile!F779</f>
        <v>69</v>
      </c>
      <c r="G163">
        <f ca="1">inputfromtsbtoolfile!G779</f>
        <v>38</v>
      </c>
      <c r="H163">
        <f ca="1">inputfromtsbtoolfile!H779</f>
        <v>56</v>
      </c>
      <c r="I163">
        <f ca="1">inputfromtsbtoolfile!I779</f>
        <v>19</v>
      </c>
      <c r="J163">
        <f ca="1">inputfromtsbtoolfile!J779</f>
        <v>56</v>
      </c>
      <c r="K163" t="str">
        <f ca="1">inputfromtsbtoolfile!K779</f>
        <v>[9</v>
      </c>
      <c r="L163" t="str">
        <f ca="1">inputfromtsbtoolfile!L779</f>
        <v xml:space="preserve"> 1 ]</v>
      </c>
    </row>
    <row r="164" spans="1:12">
      <c r="A164" t="s">
        <v>1661</v>
      </c>
      <c r="B164" t="str">
        <f ca="1">inputfromtsbtoolfile!B814</f>
        <v xml:space="preserve"> henry THOMAS</v>
      </c>
      <c r="C164" t="str">
        <f ca="1">inputfromtsbtoolfile!C814</f>
        <v xml:space="preserve"> Face=0xb9</v>
      </c>
      <c r="D164" t="str">
        <f ca="1">inputfromtsbtoolfile!D814</f>
        <v xml:space="preserve"> #97</v>
      </c>
      <c r="E164">
        <f ca="1">inputfromtsbtoolfile!E814</f>
        <v>25</v>
      </c>
      <c r="F164">
        <f ca="1">inputfromtsbtoolfile!F814</f>
        <v>38</v>
      </c>
      <c r="G164">
        <f ca="1">inputfromtsbtoolfile!G814</f>
        <v>44</v>
      </c>
      <c r="H164">
        <f ca="1">inputfromtsbtoolfile!H814</f>
        <v>50</v>
      </c>
      <c r="I164">
        <f ca="1">inputfromtsbtoolfile!I814</f>
        <v>19</v>
      </c>
      <c r="J164">
        <f ca="1">inputfromtsbtoolfile!J814</f>
        <v>63</v>
      </c>
      <c r="K164" t="str">
        <f ca="1">inputfromtsbtoolfile!K814</f>
        <v>[59</v>
      </c>
      <c r="L164" t="str">
        <f ca="1">inputfromtsbtoolfile!L814</f>
        <v xml:space="preserve"> 7 ]</v>
      </c>
    </row>
    <row r="165" spans="1:12">
      <c r="A165" t="s">
        <v>1661</v>
      </c>
      <c r="B165" t="str">
        <f ca="1">inputfromtsbtoolfile!B849</f>
        <v xml:space="preserve"> tim NEWTON</v>
      </c>
      <c r="C165" t="str">
        <f ca="1">inputfromtsbtoolfile!C849</f>
        <v xml:space="preserve"> Face=0xc8</v>
      </c>
      <c r="D165" t="str">
        <f ca="1">inputfromtsbtoolfile!D849</f>
        <v xml:space="preserve"> #96</v>
      </c>
      <c r="E165">
        <f ca="1">inputfromtsbtoolfile!E849</f>
        <v>25</v>
      </c>
      <c r="F165">
        <f ca="1">inputfromtsbtoolfile!F849</f>
        <v>31</v>
      </c>
      <c r="G165">
        <f ca="1">inputfromtsbtoolfile!G849</f>
        <v>31</v>
      </c>
      <c r="H165">
        <f ca="1">inputfromtsbtoolfile!H849</f>
        <v>50</v>
      </c>
      <c r="I165">
        <f ca="1">inputfromtsbtoolfile!I849</f>
        <v>19</v>
      </c>
      <c r="J165">
        <f ca="1">inputfromtsbtoolfile!J849</f>
        <v>44</v>
      </c>
      <c r="K165" t="str">
        <f ca="1">inputfromtsbtoolfile!K849</f>
        <v>[38</v>
      </c>
      <c r="L165" t="str">
        <f ca="1">inputfromtsbtoolfile!L849</f>
        <v xml:space="preserve"> 1 ]</v>
      </c>
    </row>
    <row r="166" spans="1:12">
      <c r="A166" t="s">
        <v>1661</v>
      </c>
      <c r="B166" t="str">
        <f ca="1">inputfromtsbtoolfile!B884</f>
        <v xml:space="preserve"> michael CARTER</v>
      </c>
      <c r="C166" t="str">
        <f ca="1">inputfromtsbtoolfile!C884</f>
        <v xml:space="preserve"> Face=0x9c</v>
      </c>
      <c r="D166" t="str">
        <f ca="1">inputfromtsbtoolfile!D884</f>
        <v xml:space="preserve"> #95</v>
      </c>
      <c r="E166">
        <f ca="1">inputfromtsbtoolfile!E884</f>
        <v>25</v>
      </c>
      <c r="F166">
        <f ca="1">inputfromtsbtoolfile!F884</f>
        <v>31</v>
      </c>
      <c r="G166">
        <f ca="1">inputfromtsbtoolfile!G884</f>
        <v>38</v>
      </c>
      <c r="H166">
        <f ca="1">inputfromtsbtoolfile!H884</f>
        <v>69</v>
      </c>
      <c r="I166">
        <f ca="1">inputfromtsbtoolfile!I884</f>
        <v>19</v>
      </c>
      <c r="J166">
        <f ca="1">inputfromtsbtoolfile!J884</f>
        <v>56</v>
      </c>
      <c r="K166" t="str">
        <f ca="1">inputfromtsbtoolfile!K884</f>
        <v>[7</v>
      </c>
      <c r="L166" t="str">
        <f ca="1">inputfromtsbtoolfile!L884</f>
        <v xml:space="preserve"> 0 ]</v>
      </c>
    </row>
    <row r="167" spans="1:12">
      <c r="A167" t="s">
        <v>1661</v>
      </c>
      <c r="B167" t="str">
        <f ca="1">inputfromtsbtoolfile!B919</f>
        <v xml:space="preserve"> alvin WRIGHT</v>
      </c>
      <c r="C167" t="str">
        <f ca="1">inputfromtsbtoolfile!C919</f>
        <v xml:space="preserve"> Face=0x8f</v>
      </c>
      <c r="D167" t="str">
        <f ca="1">inputfromtsbtoolfile!D919</f>
        <v xml:space="preserve"> #99</v>
      </c>
      <c r="E167">
        <f ca="1">inputfromtsbtoolfile!E919</f>
        <v>25</v>
      </c>
      <c r="F167">
        <f ca="1">inputfromtsbtoolfile!F919</f>
        <v>31</v>
      </c>
      <c r="G167">
        <f ca="1">inputfromtsbtoolfile!G919</f>
        <v>38</v>
      </c>
      <c r="H167">
        <f ca="1">inputfromtsbtoolfile!H919</f>
        <v>50</v>
      </c>
      <c r="I167">
        <f ca="1">inputfromtsbtoolfile!I919</f>
        <v>19</v>
      </c>
      <c r="J167">
        <f ca="1">inputfromtsbtoolfile!J919</f>
        <v>31</v>
      </c>
      <c r="K167" t="str">
        <f ca="1">inputfromtsbtoolfile!K919</f>
        <v>[22</v>
      </c>
      <c r="L167" t="str">
        <f ca="1">inputfromtsbtoolfile!L919</f>
        <v xml:space="preserve"> 1 ]</v>
      </c>
    </row>
    <row r="168" spans="1:12">
      <c r="A168" t="s">
        <v>1661</v>
      </c>
      <c r="B168" t="str">
        <f ca="1">inputfromtsbtoolfile!B954</f>
        <v xml:space="preserve"> jim WILKS</v>
      </c>
      <c r="C168" t="str">
        <f ca="1">inputfromtsbtoolfile!C954</f>
        <v xml:space="preserve"> Face=0xac</v>
      </c>
      <c r="D168" t="str">
        <f ca="1">inputfromtsbtoolfile!D954</f>
        <v xml:space="preserve"> #94</v>
      </c>
      <c r="E168">
        <f ca="1">inputfromtsbtoolfile!E954</f>
        <v>31</v>
      </c>
      <c r="F168">
        <f ca="1">inputfromtsbtoolfile!F954</f>
        <v>44</v>
      </c>
      <c r="G168">
        <f ca="1">inputfromtsbtoolfile!G954</f>
        <v>50</v>
      </c>
      <c r="H168">
        <f ca="1">inputfromtsbtoolfile!H954</f>
        <v>56</v>
      </c>
      <c r="I168">
        <f ca="1">inputfromtsbtoolfile!I954</f>
        <v>19</v>
      </c>
      <c r="J168">
        <f ca="1">inputfromtsbtoolfile!J954</f>
        <v>69</v>
      </c>
      <c r="K168" t="str">
        <f ca="1">inputfromtsbtoolfile!K954</f>
        <v>[33</v>
      </c>
      <c r="L168" t="str">
        <f ca="1">inputfromtsbtoolfile!L954</f>
        <v xml:space="preserve"> 1 ]</v>
      </c>
    </row>
    <row r="169" spans="1:12">
      <c r="A169" t="s">
        <v>1661</v>
      </c>
      <c r="B169" t="str">
        <f ca="1">inputfromtsbtoolfile!B989</f>
        <v xml:space="preserve"> tory EPPS</v>
      </c>
      <c r="C169" t="str">
        <f ca="1">inputfromtsbtoolfile!C989</f>
        <v xml:space="preserve"> Face=0xac</v>
      </c>
      <c r="D169" t="str">
        <f ca="1">inputfromtsbtoolfile!D989</f>
        <v xml:space="preserve"> #97</v>
      </c>
      <c r="E169">
        <f ca="1">inputfromtsbtoolfile!E989</f>
        <v>25</v>
      </c>
      <c r="F169">
        <f ca="1">inputfromtsbtoolfile!F989</f>
        <v>31</v>
      </c>
      <c r="G169">
        <f ca="1">inputfromtsbtoolfile!G989</f>
        <v>38</v>
      </c>
      <c r="H169">
        <f ca="1">inputfromtsbtoolfile!H989</f>
        <v>56</v>
      </c>
      <c r="I169">
        <f ca="1">inputfromtsbtoolfile!I989</f>
        <v>19</v>
      </c>
      <c r="J169">
        <f ca="1">inputfromtsbtoolfile!J989</f>
        <v>44</v>
      </c>
      <c r="K169" t="str">
        <f ca="1">inputfromtsbtoolfile!K989</f>
        <v>[33</v>
      </c>
      <c r="L169" t="str">
        <f ca="1">inputfromtsbtoolfile!L989</f>
        <v xml:space="preserve"> 1 ]</v>
      </c>
    </row>
    <row r="170" spans="1:12">
      <c r="A170" t="s">
        <v>1664</v>
      </c>
      <c r="B170" t="str">
        <f ca="1">inputfromtsbtoolfile!B43</f>
        <v xml:space="preserve"> bruce SMITH</v>
      </c>
      <c r="C170" t="str">
        <f ca="1">inputfromtsbtoolfile!C43</f>
        <v xml:space="preserve"> Face=0x88</v>
      </c>
      <c r="D170" t="str">
        <f ca="1">inputfromtsbtoolfile!D43</f>
        <v xml:space="preserve"> #78</v>
      </c>
      <c r="E170">
        <f ca="1">inputfromtsbtoolfile!E43</f>
        <v>44</v>
      </c>
      <c r="F170">
        <f ca="1">inputfromtsbtoolfile!F43</f>
        <v>56</v>
      </c>
      <c r="G170">
        <f ca="1">inputfromtsbtoolfile!G43</f>
        <v>69</v>
      </c>
      <c r="H170">
        <f ca="1">inputfromtsbtoolfile!H43</f>
        <v>75</v>
      </c>
      <c r="I170">
        <f ca="1">inputfromtsbtoolfile!I43</f>
        <v>25</v>
      </c>
      <c r="J170">
        <f ca="1">inputfromtsbtoolfile!J43</f>
        <v>81</v>
      </c>
      <c r="K170" t="str">
        <f ca="1">inputfromtsbtoolfile!K43</f>
        <v>[116</v>
      </c>
      <c r="L170" t="str">
        <f ca="1">inputfromtsbtoolfile!L43</f>
        <v xml:space="preserve"> 7 ]</v>
      </c>
    </row>
    <row r="171" spans="1:12">
      <c r="A171" t="s">
        <v>1664</v>
      </c>
      <c r="B171" t="str">
        <f ca="1">inputfromtsbtoolfile!B78</f>
        <v xml:space="preserve"> jon HAND</v>
      </c>
      <c r="C171" t="str">
        <f ca="1">inputfromtsbtoolfile!C78</f>
        <v xml:space="preserve"> Face=0xb8</v>
      </c>
      <c r="D171" t="str">
        <f ca="1">inputfromtsbtoolfile!D78</f>
        <v xml:space="preserve"> #78</v>
      </c>
      <c r="E171">
        <f ca="1">inputfromtsbtoolfile!E78</f>
        <v>25</v>
      </c>
      <c r="F171">
        <f ca="1">inputfromtsbtoolfile!F78</f>
        <v>31</v>
      </c>
      <c r="G171">
        <f ca="1">inputfromtsbtoolfile!G78</f>
        <v>31</v>
      </c>
      <c r="H171">
        <f ca="1">inputfromtsbtoolfile!H78</f>
        <v>56</v>
      </c>
      <c r="I171">
        <f ca="1">inputfromtsbtoolfile!I78</f>
        <v>19</v>
      </c>
      <c r="J171">
        <f ca="1">inputfromtsbtoolfile!J78</f>
        <v>25</v>
      </c>
      <c r="K171" t="str">
        <f ca="1">inputfromtsbtoolfile!K78</f>
        <v>[31</v>
      </c>
      <c r="L171" t="str">
        <f ca="1">inputfromtsbtoolfile!L78</f>
        <v xml:space="preserve"> 5 ]</v>
      </c>
    </row>
    <row r="172" spans="1:12">
      <c r="A172" t="s">
        <v>1664</v>
      </c>
      <c r="B172" t="str">
        <f ca="1">inputfromtsbtoolfile!B113</f>
        <v xml:space="preserve"> jeff CROSS</v>
      </c>
      <c r="C172" t="str">
        <f ca="1">inputfromtsbtoolfile!C113</f>
        <v xml:space="preserve"> Face=0x82</v>
      </c>
      <c r="D172" t="str">
        <f ca="1">inputfromtsbtoolfile!D113</f>
        <v xml:space="preserve"> #91</v>
      </c>
      <c r="E172">
        <f ca="1">inputfromtsbtoolfile!E113</f>
        <v>38</v>
      </c>
      <c r="F172">
        <f ca="1">inputfromtsbtoolfile!F113</f>
        <v>50</v>
      </c>
      <c r="G172">
        <f ca="1">inputfromtsbtoolfile!G113</f>
        <v>56</v>
      </c>
      <c r="H172">
        <f ca="1">inputfromtsbtoolfile!H113</f>
        <v>50</v>
      </c>
      <c r="I172">
        <f ca="1">inputfromtsbtoolfile!I113</f>
        <v>19</v>
      </c>
      <c r="J172">
        <f ca="1">inputfromtsbtoolfile!J113</f>
        <v>69</v>
      </c>
      <c r="K172" t="str">
        <f ca="1">inputfromtsbtoolfile!K113</f>
        <v>[86</v>
      </c>
      <c r="L172" t="str">
        <f ca="1">inputfromtsbtoolfile!L113</f>
        <v xml:space="preserve"> 5 ]</v>
      </c>
    </row>
    <row r="173" spans="1:12">
      <c r="A173" t="s">
        <v>1664</v>
      </c>
      <c r="B173" t="str">
        <f ca="1">inputfromtsbtoolfile!B148</f>
        <v xml:space="preserve"> garin VERIS</v>
      </c>
      <c r="C173" t="str">
        <f ca="1">inputfromtsbtoolfile!C148</f>
        <v xml:space="preserve"> Face=0xa1</v>
      </c>
      <c r="D173" t="str">
        <f ca="1">inputfromtsbtoolfile!D148</f>
        <v xml:space="preserve"> #60</v>
      </c>
      <c r="E173">
        <f ca="1">inputfromtsbtoolfile!E148</f>
        <v>25</v>
      </c>
      <c r="F173">
        <f ca="1">inputfromtsbtoolfile!F148</f>
        <v>31</v>
      </c>
      <c r="G173">
        <f ca="1">inputfromtsbtoolfile!G148</f>
        <v>31</v>
      </c>
      <c r="H173">
        <f ca="1">inputfromtsbtoolfile!H148</f>
        <v>50</v>
      </c>
      <c r="I173">
        <f ca="1">inputfromtsbtoolfile!I148</f>
        <v>19</v>
      </c>
      <c r="J173">
        <f ca="1">inputfromtsbtoolfile!J148</f>
        <v>50</v>
      </c>
      <c r="K173" t="str">
        <f ca="1">inputfromtsbtoolfile!K148</f>
        <v>[38</v>
      </c>
      <c r="L173" t="str">
        <f ca="1">inputfromtsbtoolfile!L148</f>
        <v xml:space="preserve"> 0 ]</v>
      </c>
    </row>
    <row r="174" spans="1:12">
      <c r="A174" t="s">
        <v>1664</v>
      </c>
      <c r="B174" t="str">
        <f ca="1">inputfromtsbtoolfile!B183</f>
        <v xml:space="preserve"> jeff LAGEMAN</v>
      </c>
      <c r="C174" t="str">
        <f ca="1">inputfromtsbtoolfile!C183</f>
        <v xml:space="preserve"> Face=0x44</v>
      </c>
      <c r="D174" t="str">
        <f ca="1">inputfromtsbtoolfile!D183</f>
        <v xml:space="preserve"> #56</v>
      </c>
      <c r="E174">
        <f ca="1">inputfromtsbtoolfile!E183</f>
        <v>25</v>
      </c>
      <c r="F174">
        <f ca="1">inputfromtsbtoolfile!F183</f>
        <v>31</v>
      </c>
      <c r="G174">
        <f ca="1">inputfromtsbtoolfile!G183</f>
        <v>31</v>
      </c>
      <c r="H174">
        <f ca="1">inputfromtsbtoolfile!H183</f>
        <v>44</v>
      </c>
      <c r="I174">
        <f ca="1">inputfromtsbtoolfile!I183</f>
        <v>19</v>
      </c>
      <c r="J174">
        <f ca="1">inputfromtsbtoolfile!J183</f>
        <v>31</v>
      </c>
      <c r="K174" t="str">
        <f ca="1">inputfromtsbtoolfile!K183</f>
        <v>[38</v>
      </c>
      <c r="L174" t="str">
        <f ca="1">inputfromtsbtoolfile!L183</f>
        <v xml:space="preserve"> 0 ]</v>
      </c>
    </row>
    <row r="175" spans="1:12">
      <c r="A175" t="s">
        <v>1664</v>
      </c>
      <c r="B175" t="str">
        <f ca="1">inputfromtsbtoolfile!B218</f>
        <v xml:space="preserve"> jason BUCK</v>
      </c>
      <c r="C175" t="str">
        <f ca="1">inputfromtsbtoolfile!C218</f>
        <v xml:space="preserve"> Face=0x19</v>
      </c>
      <c r="D175" t="str">
        <f ca="1">inputfromtsbtoolfile!D218</f>
        <v xml:space="preserve"> #99</v>
      </c>
      <c r="E175">
        <f ca="1">inputfromtsbtoolfile!E218</f>
        <v>25</v>
      </c>
      <c r="F175">
        <f ca="1">inputfromtsbtoolfile!F218</f>
        <v>31</v>
      </c>
      <c r="G175">
        <f ca="1">inputfromtsbtoolfile!G218</f>
        <v>38</v>
      </c>
      <c r="H175">
        <f ca="1">inputfromtsbtoolfile!H218</f>
        <v>50</v>
      </c>
      <c r="I175">
        <f ca="1">inputfromtsbtoolfile!I218</f>
        <v>19</v>
      </c>
      <c r="J175">
        <f ca="1">inputfromtsbtoolfile!J218</f>
        <v>25</v>
      </c>
      <c r="K175" t="str">
        <f ca="1">inputfromtsbtoolfile!K218</f>
        <v>[7</v>
      </c>
      <c r="L175" t="str">
        <f ca="1">inputfromtsbtoolfile!L218</f>
        <v xml:space="preserve"> 3 ]</v>
      </c>
    </row>
    <row r="176" spans="1:12">
      <c r="A176" t="s">
        <v>1664</v>
      </c>
      <c r="B176" t="str">
        <f ca="1">inputfromtsbtoolfile!B253</f>
        <v xml:space="preserve"> robert BANKS</v>
      </c>
      <c r="C176" t="str">
        <f ca="1">inputfromtsbtoolfile!C253</f>
        <v xml:space="preserve"> Face=0xb1</v>
      </c>
      <c r="D176" t="str">
        <f ca="1">inputfromtsbtoolfile!D253</f>
        <v xml:space="preserve"> #97</v>
      </c>
      <c r="E176">
        <f ca="1">inputfromtsbtoolfile!E253</f>
        <v>25</v>
      </c>
      <c r="F176">
        <f ca="1">inputfromtsbtoolfile!F253</f>
        <v>31</v>
      </c>
      <c r="G176">
        <f ca="1">inputfromtsbtoolfile!G253</f>
        <v>38</v>
      </c>
      <c r="H176">
        <f ca="1">inputfromtsbtoolfile!H253</f>
        <v>50</v>
      </c>
      <c r="I176">
        <f ca="1">inputfromtsbtoolfile!I253</f>
        <v>19</v>
      </c>
      <c r="J176">
        <f ca="1">inputfromtsbtoolfile!J253</f>
        <v>38</v>
      </c>
      <c r="K176" t="str">
        <f ca="1">inputfromtsbtoolfile!K253</f>
        <v>[12</v>
      </c>
      <c r="L176" t="str">
        <f ca="1">inputfromtsbtoolfile!L253</f>
        <v xml:space="preserve"> 0 ]</v>
      </c>
    </row>
    <row r="177" spans="1:12">
      <c r="A177" t="s">
        <v>1664</v>
      </c>
      <c r="B177" t="str">
        <f ca="1">inputfromtsbtoolfile!B288</f>
        <v xml:space="preserve"> sean JONES</v>
      </c>
      <c r="C177" t="str">
        <f ca="1">inputfromtsbtoolfile!C288</f>
        <v xml:space="preserve"> Face=0x8f</v>
      </c>
      <c r="D177" t="str">
        <f ca="1">inputfromtsbtoolfile!D288</f>
        <v xml:space="preserve"> #96</v>
      </c>
      <c r="E177">
        <f ca="1">inputfromtsbtoolfile!E288</f>
        <v>38</v>
      </c>
      <c r="F177">
        <f ca="1">inputfromtsbtoolfile!F288</f>
        <v>50</v>
      </c>
      <c r="G177">
        <f ca="1">inputfromtsbtoolfile!G288</f>
        <v>56</v>
      </c>
      <c r="H177">
        <f ca="1">inputfromtsbtoolfile!H288</f>
        <v>56</v>
      </c>
      <c r="I177">
        <f ca="1">inputfromtsbtoolfile!I288</f>
        <v>19</v>
      </c>
      <c r="J177">
        <f ca="1">inputfromtsbtoolfile!J288</f>
        <v>56</v>
      </c>
      <c r="K177" t="str">
        <f ca="1">inputfromtsbtoolfile!K288</f>
        <v>[89</v>
      </c>
      <c r="L177" t="str">
        <f ca="1">inputfromtsbtoolfile!L288</f>
        <v xml:space="preserve"> 0 ]</v>
      </c>
    </row>
    <row r="178" spans="1:12">
      <c r="A178" t="s">
        <v>1664</v>
      </c>
      <c r="B178" t="str">
        <f ca="1">inputfromtsbtoolfile!B323</f>
        <v xml:space="preserve"> donald EVANS</v>
      </c>
      <c r="C178" t="str">
        <f ca="1">inputfromtsbtoolfile!C323</f>
        <v xml:space="preserve"> Face=0xbc</v>
      </c>
      <c r="D178" t="str">
        <f ca="1">inputfromtsbtoolfile!D323</f>
        <v xml:space="preserve"> #66</v>
      </c>
      <c r="E178">
        <f ca="1">inputfromtsbtoolfile!E323</f>
        <v>25</v>
      </c>
      <c r="F178">
        <f ca="1">inputfromtsbtoolfile!F323</f>
        <v>38</v>
      </c>
      <c r="G178">
        <f ca="1">inputfromtsbtoolfile!G323</f>
        <v>44</v>
      </c>
      <c r="H178">
        <f ca="1">inputfromtsbtoolfile!H323</f>
        <v>50</v>
      </c>
      <c r="I178">
        <f ca="1">inputfromtsbtoolfile!I323</f>
        <v>19</v>
      </c>
      <c r="J178">
        <f ca="1">inputfromtsbtoolfile!J323</f>
        <v>56</v>
      </c>
      <c r="K178" t="str">
        <f ca="1">inputfromtsbtoolfile!K323</f>
        <v>[33</v>
      </c>
      <c r="L178" t="str">
        <f ca="1">inputfromtsbtoolfile!L323</f>
        <v xml:space="preserve"> 2 ]</v>
      </c>
    </row>
    <row r="179" spans="1:12">
      <c r="A179" t="s">
        <v>1664</v>
      </c>
      <c r="B179" t="str">
        <f ca="1">inputfromtsbtoolfile!B358</f>
        <v xml:space="preserve"> ron HOLMES</v>
      </c>
      <c r="C179" t="str">
        <f ca="1">inputfromtsbtoolfile!C358</f>
        <v xml:space="preserve"> Face=0x88</v>
      </c>
      <c r="D179" t="str">
        <f ca="1">inputfromtsbtoolfile!D358</f>
        <v xml:space="preserve"> #90</v>
      </c>
      <c r="E179">
        <f ca="1">inputfromtsbtoolfile!E358</f>
        <v>25</v>
      </c>
      <c r="F179">
        <f ca="1">inputfromtsbtoolfile!F358</f>
        <v>31</v>
      </c>
      <c r="G179">
        <f ca="1">inputfromtsbtoolfile!G358</f>
        <v>38</v>
      </c>
      <c r="H179">
        <f ca="1">inputfromtsbtoolfile!H358</f>
        <v>44</v>
      </c>
      <c r="I179">
        <f ca="1">inputfromtsbtoolfile!I358</f>
        <v>19</v>
      </c>
      <c r="J179">
        <f ca="1">inputfromtsbtoolfile!J358</f>
        <v>31</v>
      </c>
      <c r="K179" t="str">
        <f ca="1">inputfromtsbtoolfile!K358</f>
        <v>[25</v>
      </c>
      <c r="L179" t="str">
        <f ca="1">inputfromtsbtoolfile!L358</f>
        <v xml:space="preserve"> 0 ]</v>
      </c>
    </row>
    <row r="180" spans="1:12">
      <c r="A180" t="s">
        <v>1664</v>
      </c>
      <c r="B180" t="str">
        <f ca="1">inputfromtsbtoolfile!B393</f>
        <v xml:space="preserve"> bill MAAS</v>
      </c>
      <c r="C180" t="str">
        <f ca="1">inputfromtsbtoolfile!C393</f>
        <v xml:space="preserve"> Face=0x48</v>
      </c>
      <c r="D180" t="str">
        <f ca="1">inputfromtsbtoolfile!D393</f>
        <v xml:space="preserve"> #63</v>
      </c>
      <c r="E180">
        <f ca="1">inputfromtsbtoolfile!E393</f>
        <v>25</v>
      </c>
      <c r="F180">
        <f ca="1">inputfromtsbtoolfile!F393</f>
        <v>38</v>
      </c>
      <c r="G180">
        <f ca="1">inputfromtsbtoolfile!G393</f>
        <v>44</v>
      </c>
      <c r="H180">
        <f ca="1">inputfromtsbtoolfile!H393</f>
        <v>44</v>
      </c>
      <c r="I180">
        <f ca="1">inputfromtsbtoolfile!I393</f>
        <v>19</v>
      </c>
      <c r="J180">
        <f ca="1">inputfromtsbtoolfile!J393</f>
        <v>44</v>
      </c>
      <c r="K180" t="str">
        <f ca="1">inputfromtsbtoolfile!K393</f>
        <v>[20</v>
      </c>
      <c r="L180" t="str">
        <f ca="1">inputfromtsbtoolfile!L393</f>
        <v xml:space="preserve"> 0 ]</v>
      </c>
    </row>
    <row r="181" spans="1:12">
      <c r="A181" t="s">
        <v>1664</v>
      </c>
      <c r="B181" t="str">
        <f ca="1">inputfromtsbtoolfile!B428</f>
        <v xml:space="preserve"> greg TOWNSEND</v>
      </c>
      <c r="C181" t="str">
        <f ca="1">inputfromtsbtoolfile!C428</f>
        <v xml:space="preserve"> Face=0x93</v>
      </c>
      <c r="D181" t="str">
        <f ca="1">inputfromtsbtoolfile!D428</f>
        <v xml:space="preserve"> #93</v>
      </c>
      <c r="E181">
        <f ca="1">inputfromtsbtoolfile!E428</f>
        <v>38</v>
      </c>
      <c r="F181">
        <f ca="1">inputfromtsbtoolfile!F428</f>
        <v>50</v>
      </c>
      <c r="G181">
        <f ca="1">inputfromtsbtoolfile!G428</f>
        <v>56</v>
      </c>
      <c r="H181">
        <f ca="1">inputfromtsbtoolfile!H428</f>
        <v>63</v>
      </c>
      <c r="I181">
        <f ca="1">inputfromtsbtoolfile!I428</f>
        <v>31</v>
      </c>
      <c r="J181">
        <f ca="1">inputfromtsbtoolfile!J428</f>
        <v>69</v>
      </c>
      <c r="K181" t="str">
        <f ca="1">inputfromtsbtoolfile!K428</f>
        <v>[71</v>
      </c>
      <c r="L181" t="str">
        <f ca="1">inputfromtsbtoolfile!L428</f>
        <v xml:space="preserve"> 20 ]</v>
      </c>
    </row>
    <row r="182" spans="1:12">
      <c r="A182" t="s">
        <v>1664</v>
      </c>
      <c r="B182" t="str">
        <f ca="1">inputfromtsbtoolfile!B463</f>
        <v xml:space="preserve"> burt GROSSMAN</v>
      </c>
      <c r="C182" t="str">
        <f ca="1">inputfromtsbtoolfile!C463</f>
        <v xml:space="preserve"> Face=0x1e</v>
      </c>
      <c r="D182" t="str">
        <f ca="1">inputfromtsbtoolfile!D463</f>
        <v xml:space="preserve"> #92</v>
      </c>
      <c r="E182">
        <f ca="1">inputfromtsbtoolfile!E463</f>
        <v>31</v>
      </c>
      <c r="F182">
        <f ca="1">inputfromtsbtoolfile!F463</f>
        <v>44</v>
      </c>
      <c r="G182">
        <f ca="1">inputfromtsbtoolfile!G463</f>
        <v>50</v>
      </c>
      <c r="H182">
        <f ca="1">inputfromtsbtoolfile!H463</f>
        <v>50</v>
      </c>
      <c r="I182">
        <f ca="1">inputfromtsbtoolfile!I463</f>
        <v>19</v>
      </c>
      <c r="J182">
        <f ca="1">inputfromtsbtoolfile!J463</f>
        <v>63</v>
      </c>
      <c r="K182" t="str">
        <f ca="1">inputfromtsbtoolfile!K463</f>
        <v>[64</v>
      </c>
      <c r="L182" t="str">
        <f ca="1">inputfromtsbtoolfile!L463</f>
        <v xml:space="preserve"> 1 ]</v>
      </c>
    </row>
    <row r="183" spans="1:12">
      <c r="A183" t="s">
        <v>1664</v>
      </c>
      <c r="B183" t="str">
        <f ca="1">inputfromtsbtoolfile!B498</f>
        <v xml:space="preserve"> tony WOODS</v>
      </c>
      <c r="C183" t="str">
        <f ca="1">inputfromtsbtoolfile!C498</f>
        <v xml:space="preserve"> Face=0xa5</v>
      </c>
      <c r="D183" t="str">
        <f ca="1">inputfromtsbtoolfile!D498</f>
        <v xml:space="preserve"> #57</v>
      </c>
      <c r="E183">
        <f ca="1">inputfromtsbtoolfile!E498</f>
        <v>25</v>
      </c>
      <c r="F183">
        <f ca="1">inputfromtsbtoolfile!F498</f>
        <v>38</v>
      </c>
      <c r="G183">
        <f ca="1">inputfromtsbtoolfile!G498</f>
        <v>44</v>
      </c>
      <c r="H183">
        <f ca="1">inputfromtsbtoolfile!H498</f>
        <v>50</v>
      </c>
      <c r="I183">
        <f ca="1">inputfromtsbtoolfile!I498</f>
        <v>19</v>
      </c>
      <c r="J183">
        <f ca="1">inputfromtsbtoolfile!J498</f>
        <v>56</v>
      </c>
      <c r="K183" t="str">
        <f ca="1">inputfromtsbtoolfile!K498</f>
        <v>[31</v>
      </c>
      <c r="L183" t="str">
        <f ca="1">inputfromtsbtoolfile!L498</f>
        <v xml:space="preserve"> 1 ]</v>
      </c>
    </row>
    <row r="184" spans="1:12">
      <c r="A184" t="s">
        <v>1664</v>
      </c>
      <c r="B184" t="str">
        <f ca="1">inputfromtsbtoolfile!B533</f>
        <v xml:space="preserve"> markus KOCH</v>
      </c>
      <c r="C184" t="str">
        <f ca="1">inputfromtsbtoolfile!C533</f>
        <v xml:space="preserve"> Face=0x43</v>
      </c>
      <c r="D184" t="str">
        <f ca="1">inputfromtsbtoolfile!D533</f>
        <v xml:space="preserve"> #74</v>
      </c>
      <c r="E184">
        <f ca="1">inputfromtsbtoolfile!E533</f>
        <v>25</v>
      </c>
      <c r="F184">
        <f ca="1">inputfromtsbtoolfile!F533</f>
        <v>38</v>
      </c>
      <c r="G184">
        <f ca="1">inputfromtsbtoolfile!G533</f>
        <v>44</v>
      </c>
      <c r="H184">
        <f ca="1">inputfromtsbtoolfile!H533</f>
        <v>44</v>
      </c>
      <c r="I184">
        <f ca="1">inputfromtsbtoolfile!I533</f>
        <v>19</v>
      </c>
      <c r="J184">
        <f ca="1">inputfromtsbtoolfile!J533</f>
        <v>38</v>
      </c>
      <c r="K184" t="str">
        <f ca="1">inputfromtsbtoolfile!K533</f>
        <v>[20</v>
      </c>
      <c r="L184" t="str">
        <f ca="1">inputfromtsbtoolfile!L533</f>
        <v xml:space="preserve"> 0 ]</v>
      </c>
    </row>
    <row r="185" spans="1:12">
      <c r="A185" t="s">
        <v>1664</v>
      </c>
      <c r="B185" t="str">
        <f ca="1">inputfromtsbtoolfile!B568</f>
        <v xml:space="preserve"> leonard MARSHALL</v>
      </c>
      <c r="C185" t="str">
        <f ca="1">inputfromtsbtoolfile!C568</f>
        <v xml:space="preserve"> Face=0x89</v>
      </c>
      <c r="D185" t="str">
        <f ca="1">inputfromtsbtoolfile!D568</f>
        <v xml:space="preserve"> #70</v>
      </c>
      <c r="E185">
        <f ca="1">inputfromtsbtoolfile!E568</f>
        <v>25</v>
      </c>
      <c r="F185">
        <f ca="1">inputfromtsbtoolfile!F568</f>
        <v>31</v>
      </c>
      <c r="G185">
        <f ca="1">inputfromtsbtoolfile!G568</f>
        <v>38</v>
      </c>
      <c r="H185">
        <f ca="1">inputfromtsbtoolfile!H568</f>
        <v>56</v>
      </c>
      <c r="I185">
        <f ca="1">inputfromtsbtoolfile!I568</f>
        <v>19</v>
      </c>
      <c r="J185">
        <f ca="1">inputfromtsbtoolfile!J568</f>
        <v>56</v>
      </c>
      <c r="K185" t="str">
        <f ca="1">inputfromtsbtoolfile!K568</f>
        <v>[38</v>
      </c>
      <c r="L185" t="str">
        <f ca="1">inputfromtsbtoolfile!L568</f>
        <v xml:space="preserve"> 0 ]</v>
      </c>
    </row>
    <row r="186" spans="1:12">
      <c r="A186" t="s">
        <v>1664</v>
      </c>
      <c r="B186" t="str">
        <f ca="1">inputfromtsbtoolfile!B603</f>
        <v xml:space="preserve"> clyde SIMMONS</v>
      </c>
      <c r="C186" t="str">
        <f ca="1">inputfromtsbtoolfile!C603</f>
        <v xml:space="preserve"> Face=0x9b</v>
      </c>
      <c r="D186" t="str">
        <f ca="1">inputfromtsbtoolfile!D603</f>
        <v xml:space="preserve"> #96</v>
      </c>
      <c r="E186">
        <f ca="1">inputfromtsbtoolfile!E603</f>
        <v>31</v>
      </c>
      <c r="F186">
        <f ca="1">inputfromtsbtoolfile!F603</f>
        <v>44</v>
      </c>
      <c r="G186">
        <f ca="1">inputfromtsbtoolfile!G603</f>
        <v>50</v>
      </c>
      <c r="H186">
        <f ca="1">inputfromtsbtoolfile!H603</f>
        <v>50</v>
      </c>
      <c r="I186">
        <f ca="1">inputfromtsbtoolfile!I603</f>
        <v>19</v>
      </c>
      <c r="J186">
        <f ca="1">inputfromtsbtoolfile!J603</f>
        <v>69</v>
      </c>
      <c r="K186" t="str">
        <f ca="1">inputfromtsbtoolfile!K603</f>
        <v>[48</v>
      </c>
      <c r="L186" t="str">
        <f ca="1">inputfromtsbtoolfile!L603</f>
        <v xml:space="preserve"> 3 ]</v>
      </c>
    </row>
    <row r="187" spans="1:12">
      <c r="A187" t="s">
        <v>1664</v>
      </c>
      <c r="B187" t="str">
        <f ca="1">inputfromtsbtoolfile!B638</f>
        <v xml:space="preserve"> rod SADDLER</v>
      </c>
      <c r="C187" t="str">
        <f ca="1">inputfromtsbtoolfile!C638</f>
        <v xml:space="preserve"> Face=0xa7</v>
      </c>
      <c r="D187" t="str">
        <f ca="1">inputfromtsbtoolfile!D638</f>
        <v xml:space="preserve"> #72</v>
      </c>
      <c r="E187">
        <f ca="1">inputfromtsbtoolfile!E638</f>
        <v>25</v>
      </c>
      <c r="F187">
        <f ca="1">inputfromtsbtoolfile!F638</f>
        <v>31</v>
      </c>
      <c r="G187">
        <f ca="1">inputfromtsbtoolfile!G638</f>
        <v>38</v>
      </c>
      <c r="H187">
        <f ca="1">inputfromtsbtoolfile!H638</f>
        <v>50</v>
      </c>
      <c r="I187">
        <f ca="1">inputfromtsbtoolfile!I638</f>
        <v>19</v>
      </c>
      <c r="J187">
        <f ca="1">inputfromtsbtoolfile!J638</f>
        <v>50</v>
      </c>
      <c r="K187" t="str">
        <f ca="1">inputfromtsbtoolfile!K638</f>
        <v>[25</v>
      </c>
      <c r="L187" t="str">
        <f ca="1">inputfromtsbtoolfile!L638</f>
        <v xml:space="preserve"> 1 ]</v>
      </c>
    </row>
    <row r="188" spans="1:12">
      <c r="A188" t="s">
        <v>1664</v>
      </c>
      <c r="B188" t="str">
        <f ca="1">inputfromtsbtoolfile!B673</f>
        <v xml:space="preserve"> tony TOLBERT</v>
      </c>
      <c r="C188" t="str">
        <f ca="1">inputfromtsbtoolfile!C673</f>
        <v xml:space="preserve"> Face=0xc0</v>
      </c>
      <c r="D188" t="str">
        <f ca="1">inputfromtsbtoolfile!D673</f>
        <v xml:space="preserve"> #92</v>
      </c>
      <c r="E188">
        <f ca="1">inputfromtsbtoolfile!E673</f>
        <v>25</v>
      </c>
      <c r="F188">
        <f ca="1">inputfromtsbtoolfile!F673</f>
        <v>31</v>
      </c>
      <c r="G188">
        <f ca="1">inputfromtsbtoolfile!G673</f>
        <v>38</v>
      </c>
      <c r="H188">
        <f ca="1">inputfromtsbtoolfile!H673</f>
        <v>50</v>
      </c>
      <c r="I188">
        <f ca="1">inputfromtsbtoolfile!I673</f>
        <v>19</v>
      </c>
      <c r="J188">
        <f ca="1">inputfromtsbtoolfile!J673</f>
        <v>56</v>
      </c>
      <c r="K188" t="str">
        <f ca="1">inputfromtsbtoolfile!K673</f>
        <v>[46</v>
      </c>
      <c r="L188" t="str">
        <f ca="1">inputfromtsbtoolfile!L673</f>
        <v xml:space="preserve"> 2 ]</v>
      </c>
    </row>
    <row r="189" spans="1:12">
      <c r="A189" t="s">
        <v>1664</v>
      </c>
      <c r="B189" t="str">
        <f ca="1">inputfromtsbtoolfile!B708</f>
        <v xml:space="preserve"> richard DENT</v>
      </c>
      <c r="C189" t="str">
        <f ca="1">inputfromtsbtoolfile!C708</f>
        <v xml:space="preserve"> Face=0xa5</v>
      </c>
      <c r="D189" t="str">
        <f ca="1">inputfromtsbtoolfile!D708</f>
        <v xml:space="preserve"> #95</v>
      </c>
      <c r="E189">
        <f ca="1">inputfromtsbtoolfile!E708</f>
        <v>31</v>
      </c>
      <c r="F189">
        <f ca="1">inputfromtsbtoolfile!F708</f>
        <v>44</v>
      </c>
      <c r="G189">
        <f ca="1">inputfromtsbtoolfile!G708</f>
        <v>50</v>
      </c>
      <c r="H189">
        <f ca="1">inputfromtsbtoolfile!H708</f>
        <v>63</v>
      </c>
      <c r="I189">
        <f ca="1">inputfromtsbtoolfile!I708</f>
        <v>44</v>
      </c>
      <c r="J189">
        <f ca="1">inputfromtsbtoolfile!J708</f>
        <v>75</v>
      </c>
      <c r="K189" t="str">
        <f ca="1">inputfromtsbtoolfile!K708</f>
        <v>[102</v>
      </c>
      <c r="L189" t="str">
        <f ca="1">inputfromtsbtoolfile!L708</f>
        <v xml:space="preserve"> 2 ]</v>
      </c>
    </row>
    <row r="190" spans="1:12">
      <c r="A190" t="s">
        <v>1664</v>
      </c>
      <c r="B190" t="str">
        <f ca="1">inputfromtsbtoolfile!B743</f>
        <v xml:space="preserve"> dan OWENS</v>
      </c>
      <c r="C190" t="str">
        <f ca="1">inputfromtsbtoolfile!C743</f>
        <v xml:space="preserve"> Face=0x23</v>
      </c>
      <c r="D190" t="str">
        <f ca="1">inputfromtsbtoolfile!D743</f>
        <v xml:space="preserve"> #70</v>
      </c>
      <c r="E190">
        <f ca="1">inputfromtsbtoolfile!E743</f>
        <v>25</v>
      </c>
      <c r="F190">
        <f ca="1">inputfromtsbtoolfile!F743</f>
        <v>31</v>
      </c>
      <c r="G190">
        <f ca="1">inputfromtsbtoolfile!G743</f>
        <v>38</v>
      </c>
      <c r="H190">
        <f ca="1">inputfromtsbtoolfile!H743</f>
        <v>56</v>
      </c>
      <c r="I190">
        <f ca="1">inputfromtsbtoolfile!I743</f>
        <v>19</v>
      </c>
      <c r="J190">
        <f ca="1">inputfromtsbtoolfile!J743</f>
        <v>56</v>
      </c>
      <c r="K190" t="str">
        <f ca="1">inputfromtsbtoolfile!K743</f>
        <v>[33</v>
      </c>
      <c r="L190" t="str">
        <f ca="1">inputfromtsbtoolfile!L743</f>
        <v xml:space="preserve"> 1 ]</v>
      </c>
    </row>
    <row r="191" spans="1:12">
      <c r="A191" t="s">
        <v>1664</v>
      </c>
      <c r="B191" t="str">
        <f ca="1">inputfromtsbtoolfile!B778</f>
        <v xml:space="preserve"> robert BROWN</v>
      </c>
      <c r="C191" t="str">
        <f ca="1">inputfromtsbtoolfile!C778</f>
        <v xml:space="preserve"> Face=0xa8</v>
      </c>
      <c r="D191" t="str">
        <f ca="1">inputfromtsbtoolfile!D778</f>
        <v xml:space="preserve"> #93</v>
      </c>
      <c r="E191">
        <f ca="1">inputfromtsbtoolfile!E778</f>
        <v>25</v>
      </c>
      <c r="F191">
        <f ca="1">inputfromtsbtoolfile!F778</f>
        <v>31</v>
      </c>
      <c r="G191">
        <f ca="1">inputfromtsbtoolfile!G778</f>
        <v>38</v>
      </c>
      <c r="H191">
        <f ca="1">inputfromtsbtoolfile!H778</f>
        <v>38</v>
      </c>
      <c r="I191">
        <f ca="1">inputfromtsbtoolfile!I778</f>
        <v>19</v>
      </c>
      <c r="J191">
        <f ca="1">inputfromtsbtoolfile!J778</f>
        <v>44</v>
      </c>
      <c r="K191" t="str">
        <f ca="1">inputfromtsbtoolfile!K778</f>
        <v>[48</v>
      </c>
      <c r="L191" t="str">
        <f ca="1">inputfromtsbtoolfile!L778</f>
        <v xml:space="preserve"> 1 ]</v>
      </c>
    </row>
    <row r="192" spans="1:12">
      <c r="A192" t="s">
        <v>1664</v>
      </c>
      <c r="B192" t="str">
        <f ca="1">inputfromtsbtoolfile!B813</f>
        <v xml:space="preserve"> chris DOLEMAN</v>
      </c>
      <c r="C192" t="str">
        <f ca="1">inputfromtsbtoolfile!C813</f>
        <v xml:space="preserve"> Face=0x94</v>
      </c>
      <c r="D192" t="str">
        <f ca="1">inputfromtsbtoolfile!D813</f>
        <v xml:space="preserve"> #56</v>
      </c>
      <c r="E192">
        <f ca="1">inputfromtsbtoolfile!E813</f>
        <v>31</v>
      </c>
      <c r="F192">
        <f ca="1">inputfromtsbtoolfile!F813</f>
        <v>44</v>
      </c>
      <c r="G192">
        <f ca="1">inputfromtsbtoolfile!G813</f>
        <v>50</v>
      </c>
      <c r="H192">
        <f ca="1">inputfromtsbtoolfile!H813</f>
        <v>69</v>
      </c>
      <c r="I192">
        <f ca="1">inputfromtsbtoolfile!I813</f>
        <v>31</v>
      </c>
      <c r="J192">
        <f ca="1">inputfromtsbtoolfile!J813</f>
        <v>69</v>
      </c>
      <c r="K192" t="str">
        <f ca="1">inputfromtsbtoolfile!K813</f>
        <v>[79</v>
      </c>
      <c r="L192" t="str">
        <f ca="1">inputfromtsbtoolfile!L813</f>
        <v xml:space="preserve"> 46 ]</v>
      </c>
    </row>
    <row r="193" spans="1:12">
      <c r="A193" t="s">
        <v>1664</v>
      </c>
      <c r="B193" t="str">
        <f ca="1">inputfromtsbtoolfile!B848</f>
        <v xml:space="preserve"> jim SKOW</v>
      </c>
      <c r="C193" t="str">
        <f ca="1">inputfromtsbtoolfile!C848</f>
        <v xml:space="preserve"> Face=0x43</v>
      </c>
      <c r="D193" t="str">
        <f ca="1">inputfromtsbtoolfile!D848</f>
        <v xml:space="preserve"> #71</v>
      </c>
      <c r="E193">
        <f ca="1">inputfromtsbtoolfile!E848</f>
        <v>25</v>
      </c>
      <c r="F193">
        <f ca="1">inputfromtsbtoolfile!F848</f>
        <v>31</v>
      </c>
      <c r="G193">
        <f ca="1">inputfromtsbtoolfile!G848</f>
        <v>38</v>
      </c>
      <c r="H193">
        <f ca="1">inputfromtsbtoolfile!H848</f>
        <v>31</v>
      </c>
      <c r="I193">
        <f ca="1">inputfromtsbtoolfile!I848</f>
        <v>19</v>
      </c>
      <c r="J193">
        <f ca="1">inputfromtsbtoolfile!J848</f>
        <v>44</v>
      </c>
      <c r="K193" t="str">
        <f ca="1">inputfromtsbtoolfile!K848</f>
        <v>[9</v>
      </c>
      <c r="L193" t="str">
        <f ca="1">inputfromtsbtoolfile!L848</f>
        <v xml:space="preserve"> 1 ]</v>
      </c>
    </row>
    <row r="194" spans="1:12">
      <c r="A194" t="s">
        <v>1664</v>
      </c>
      <c r="B194" t="str">
        <f ca="1">inputfromtsbtoolfile!B883</f>
        <v xml:space="preserve"> kevin FAGAN</v>
      </c>
      <c r="C194" t="str">
        <f ca="1">inputfromtsbtoolfile!C883</f>
        <v xml:space="preserve"> Face=0x38</v>
      </c>
      <c r="D194" t="str">
        <f ca="1">inputfromtsbtoolfile!D883</f>
        <v xml:space="preserve"> #75</v>
      </c>
      <c r="E194">
        <f ca="1">inputfromtsbtoolfile!E883</f>
        <v>25</v>
      </c>
      <c r="F194">
        <f ca="1">inputfromtsbtoolfile!F883</f>
        <v>31</v>
      </c>
      <c r="G194">
        <f ca="1">inputfromtsbtoolfile!G883</f>
        <v>38</v>
      </c>
      <c r="H194">
        <f ca="1">inputfromtsbtoolfile!H883</f>
        <v>50</v>
      </c>
      <c r="I194">
        <f ca="1">inputfromtsbtoolfile!I883</f>
        <v>19</v>
      </c>
      <c r="J194">
        <f ca="1">inputfromtsbtoolfile!J883</f>
        <v>44</v>
      </c>
      <c r="K194" t="str">
        <f ca="1">inputfromtsbtoolfile!K883</f>
        <v>[64</v>
      </c>
      <c r="L194" t="str">
        <f ca="1">inputfromtsbtoolfile!L883</f>
        <v xml:space="preserve"> 0 ]</v>
      </c>
    </row>
    <row r="195" spans="1:12">
      <c r="A195" t="s">
        <v>1664</v>
      </c>
      <c r="B195" t="str">
        <f ca="1">inputfromtsbtoolfile!B918</f>
        <v xml:space="preserve"> brian SMITH</v>
      </c>
      <c r="C195" t="str">
        <f ca="1">inputfromtsbtoolfile!C918</f>
        <v xml:space="preserve"> Face=0xc0</v>
      </c>
      <c r="D195" t="str">
        <f ca="1">inputfromtsbtoolfile!D918</f>
        <v xml:space="preserve"> #96</v>
      </c>
      <c r="E195">
        <f ca="1">inputfromtsbtoolfile!E918</f>
        <v>25</v>
      </c>
      <c r="F195">
        <f ca="1">inputfromtsbtoolfile!F918</f>
        <v>31</v>
      </c>
      <c r="G195">
        <f ca="1">inputfromtsbtoolfile!G918</f>
        <v>38</v>
      </c>
      <c r="H195">
        <f ca="1">inputfromtsbtoolfile!H918</f>
        <v>38</v>
      </c>
      <c r="I195">
        <f ca="1">inputfromtsbtoolfile!I918</f>
        <v>19</v>
      </c>
      <c r="J195">
        <f ca="1">inputfromtsbtoolfile!J918</f>
        <v>31</v>
      </c>
      <c r="K195" t="str">
        <f ca="1">inputfromtsbtoolfile!K918</f>
        <v>[22</v>
      </c>
      <c r="L195" t="str">
        <f ca="1">inputfromtsbtoolfile!L918</f>
        <v xml:space="preserve"> 1 ]</v>
      </c>
    </row>
    <row r="196" spans="1:12">
      <c r="A196" t="s">
        <v>1664</v>
      </c>
      <c r="B196" t="str">
        <f ca="1">inputfromtsbtoolfile!B953</f>
        <v xml:space="preserve"> renaldo TURNBULL</v>
      </c>
      <c r="C196" t="str">
        <f ca="1">inputfromtsbtoolfile!C953</f>
        <v xml:space="preserve"> Face=0x96</v>
      </c>
      <c r="D196" t="str">
        <f ca="1">inputfromtsbtoolfile!D953</f>
        <v xml:space="preserve"> #97</v>
      </c>
      <c r="E196">
        <f ca="1">inputfromtsbtoolfile!E953</f>
        <v>31</v>
      </c>
      <c r="F196">
        <f ca="1">inputfromtsbtoolfile!F953</f>
        <v>44</v>
      </c>
      <c r="G196">
        <f ca="1">inputfromtsbtoolfile!G953</f>
        <v>50</v>
      </c>
      <c r="H196">
        <f ca="1">inputfromtsbtoolfile!H953</f>
        <v>63</v>
      </c>
      <c r="I196">
        <f ca="1">inputfromtsbtoolfile!I953</f>
        <v>19</v>
      </c>
      <c r="J196">
        <f ca="1">inputfromtsbtoolfile!J953</f>
        <v>63</v>
      </c>
      <c r="K196" t="str">
        <f ca="1">inputfromtsbtoolfile!K953</f>
        <v>[51</v>
      </c>
      <c r="L196" t="str">
        <f ca="1">inputfromtsbtoolfile!L953</f>
        <v xml:space="preserve"> 1 ]</v>
      </c>
    </row>
    <row r="197" spans="1:12">
      <c r="A197" t="s">
        <v>1664</v>
      </c>
      <c r="B197" t="str">
        <f ca="1">inputfromtsbtoolfile!B988</f>
        <v xml:space="preserve"> tim GREEN</v>
      </c>
      <c r="C197" t="str">
        <f ca="1">inputfromtsbtoolfile!C988</f>
        <v xml:space="preserve"> Face=0x10</v>
      </c>
      <c r="D197" t="str">
        <f ca="1">inputfromtsbtoolfile!D988</f>
        <v xml:space="preserve"> #99</v>
      </c>
      <c r="E197">
        <f ca="1">inputfromtsbtoolfile!E988</f>
        <v>25</v>
      </c>
      <c r="F197">
        <f ca="1">inputfromtsbtoolfile!F988</f>
        <v>31</v>
      </c>
      <c r="G197">
        <f ca="1">inputfromtsbtoolfile!G988</f>
        <v>38</v>
      </c>
      <c r="H197">
        <f ca="1">inputfromtsbtoolfile!H988</f>
        <v>50</v>
      </c>
      <c r="I197">
        <f ca="1">inputfromtsbtoolfile!I988</f>
        <v>19</v>
      </c>
      <c r="J197">
        <f ca="1">inputfromtsbtoolfile!J988</f>
        <v>56</v>
      </c>
      <c r="K197" t="str">
        <f ca="1">inputfromtsbtoolfile!K988</f>
        <v>[76</v>
      </c>
      <c r="L197" t="str">
        <f ca="1">inputfromtsbtoolfile!L988</f>
        <v xml:space="preserve"> 1 ]</v>
      </c>
    </row>
    <row r="198" spans="1:12">
      <c r="H198">
        <f>AVERAGE(H114:H197)</f>
        <v>52.428571428571431</v>
      </c>
    </row>
    <row r="200" spans="1:12">
      <c r="A200" t="str">
        <f ca="1">inputfromtsbtoolfile!A54</f>
        <v>K</v>
      </c>
      <c r="B200" t="str">
        <f ca="1">inputfromtsbtoolfile!B54</f>
        <v xml:space="preserve"> scott NORWOOD</v>
      </c>
      <c r="C200" t="str">
        <f ca="1">inputfromtsbtoolfile!C54</f>
        <v xml:space="preserve"> Face=0x29</v>
      </c>
      <c r="D200" t="str">
        <f ca="1">inputfromtsbtoolfile!D54</f>
        <v xml:space="preserve"> #11</v>
      </c>
      <c r="E200">
        <f ca="1">inputfromtsbtoolfile!E54</f>
        <v>56</v>
      </c>
      <c r="F200">
        <f ca="1">inputfromtsbtoolfile!F54</f>
        <v>81</v>
      </c>
      <c r="G200">
        <f ca="1">inputfromtsbtoolfile!G54</f>
        <v>81</v>
      </c>
      <c r="H200">
        <f ca="1">inputfromtsbtoolfile!H54</f>
        <v>31</v>
      </c>
      <c r="I200">
        <f ca="1">inputfromtsbtoolfile!I54</f>
        <v>44</v>
      </c>
      <c r="J200">
        <f ca="1">inputfromtsbtoolfile!J54</f>
        <v>44</v>
      </c>
      <c r="K200" t="str">
        <f ca="1">inputfromtsbtoolfile!K54</f>
        <v>[6 ]</v>
      </c>
      <c r="L200">
        <f ca="1">inputfromtsbtoolfile!L54</f>
        <v>0</v>
      </c>
    </row>
    <row r="201" spans="1:12">
      <c r="A201" t="str">
        <f ca="1">inputfromtsbtoolfile!A89</f>
        <v>K</v>
      </c>
      <c r="B201" t="str">
        <f ca="1">inputfromtsbtoolfile!B89</f>
        <v xml:space="preserve"> dean BIASUCCI</v>
      </c>
      <c r="C201" t="str">
        <f ca="1">inputfromtsbtoolfile!C89</f>
        <v xml:space="preserve"> Face=0x10</v>
      </c>
      <c r="D201" t="str">
        <f ca="1">inputfromtsbtoolfile!D89</f>
        <v xml:space="preserve"> #4</v>
      </c>
      <c r="E201">
        <f ca="1">inputfromtsbtoolfile!E89</f>
        <v>56</v>
      </c>
      <c r="F201">
        <f ca="1">inputfromtsbtoolfile!F89</f>
        <v>81</v>
      </c>
      <c r="G201">
        <f ca="1">inputfromtsbtoolfile!G89</f>
        <v>81</v>
      </c>
      <c r="H201">
        <f ca="1">inputfromtsbtoolfile!H89</f>
        <v>31</v>
      </c>
      <c r="I201">
        <f ca="1">inputfromtsbtoolfile!I89</f>
        <v>38</v>
      </c>
      <c r="J201">
        <f ca="1">inputfromtsbtoolfile!J89</f>
        <v>38</v>
      </c>
      <c r="K201" t="str">
        <f ca="1">inputfromtsbtoolfile!K89</f>
        <v>[5 ]</v>
      </c>
      <c r="L201">
        <f ca="1">inputfromtsbtoolfile!L89</f>
        <v>0</v>
      </c>
    </row>
    <row r="202" spans="1:12">
      <c r="A202" t="str">
        <f ca="1">inputfromtsbtoolfile!A124</f>
        <v>K</v>
      </c>
      <c r="B202" t="str">
        <f ca="1">inputfromtsbtoolfile!B124</f>
        <v xml:space="preserve"> pete STOYANOVICH</v>
      </c>
      <c r="C202" t="str">
        <f ca="1">inputfromtsbtoolfile!C124</f>
        <v xml:space="preserve"> Face=0x18</v>
      </c>
      <c r="D202" t="str">
        <f ca="1">inputfromtsbtoolfile!D124</f>
        <v xml:space="preserve"> #10</v>
      </c>
      <c r="E202">
        <f ca="1">inputfromtsbtoolfile!E124</f>
        <v>56</v>
      </c>
      <c r="F202">
        <f ca="1">inputfromtsbtoolfile!F124</f>
        <v>81</v>
      </c>
      <c r="G202">
        <f ca="1">inputfromtsbtoolfile!G124</f>
        <v>81</v>
      </c>
      <c r="H202">
        <f ca="1">inputfromtsbtoolfile!H124</f>
        <v>31</v>
      </c>
      <c r="I202">
        <f ca="1">inputfromtsbtoolfile!I124</f>
        <v>69</v>
      </c>
      <c r="J202">
        <f ca="1">inputfromtsbtoolfile!J124</f>
        <v>75</v>
      </c>
      <c r="K202" t="str">
        <f ca="1">inputfromtsbtoolfile!K124</f>
        <v>[10 ]</v>
      </c>
      <c r="L202">
        <f ca="1">inputfromtsbtoolfile!L124</f>
        <v>0</v>
      </c>
    </row>
    <row r="203" spans="1:12">
      <c r="A203" t="str">
        <f ca="1">inputfromtsbtoolfile!A159</f>
        <v>K</v>
      </c>
      <c r="B203" t="str">
        <f ca="1">inputfromtsbtoolfile!B159</f>
        <v xml:space="preserve"> jason STAUROVSKY</v>
      </c>
      <c r="C203" t="str">
        <f ca="1">inputfromtsbtoolfile!C159</f>
        <v xml:space="preserve"> Face=0x2e</v>
      </c>
      <c r="D203" t="str">
        <f ca="1">inputfromtsbtoolfile!D159</f>
        <v xml:space="preserve"> #4</v>
      </c>
      <c r="E203">
        <f ca="1">inputfromtsbtoolfile!E159</f>
        <v>56</v>
      </c>
      <c r="F203">
        <f ca="1">inputfromtsbtoolfile!F159</f>
        <v>81</v>
      </c>
      <c r="G203">
        <f ca="1">inputfromtsbtoolfile!G159</f>
        <v>81</v>
      </c>
      <c r="H203">
        <f ca="1">inputfromtsbtoolfile!H159</f>
        <v>31</v>
      </c>
      <c r="I203">
        <f ca="1">inputfromtsbtoolfile!I159</f>
        <v>63</v>
      </c>
      <c r="J203">
        <f ca="1">inputfromtsbtoolfile!J159</f>
        <v>44</v>
      </c>
      <c r="K203" t="str">
        <f ca="1">inputfromtsbtoolfile!K159</f>
        <v>[9 ]</v>
      </c>
      <c r="L203">
        <f ca="1">inputfromtsbtoolfile!L159</f>
        <v>0</v>
      </c>
    </row>
    <row r="204" spans="1:12">
      <c r="A204" t="str">
        <f ca="1">inputfromtsbtoolfile!A194</f>
        <v>K</v>
      </c>
      <c r="B204" t="str">
        <f ca="1">inputfromtsbtoolfile!B194</f>
        <v xml:space="preserve"> pat LEAHY</v>
      </c>
      <c r="C204" t="str">
        <f ca="1">inputfromtsbtoolfile!C194</f>
        <v xml:space="preserve"> Face=0x36</v>
      </c>
      <c r="D204" t="str">
        <f ca="1">inputfromtsbtoolfile!D194</f>
        <v xml:space="preserve"> #5</v>
      </c>
      <c r="E204">
        <f ca="1">inputfromtsbtoolfile!E194</f>
        <v>56</v>
      </c>
      <c r="F204">
        <f ca="1">inputfromtsbtoolfile!F194</f>
        <v>81</v>
      </c>
      <c r="G204">
        <f ca="1">inputfromtsbtoolfile!G194</f>
        <v>81</v>
      </c>
      <c r="H204">
        <f ca="1">inputfromtsbtoolfile!H194</f>
        <v>31</v>
      </c>
      <c r="I204">
        <f ca="1">inputfromtsbtoolfile!I194</f>
        <v>75</v>
      </c>
      <c r="J204">
        <f ca="1">inputfromtsbtoolfile!J194</f>
        <v>69</v>
      </c>
      <c r="K204" t="str">
        <f ca="1">inputfromtsbtoolfile!K194</f>
        <v>[11 ]</v>
      </c>
      <c r="L204">
        <f ca="1">inputfromtsbtoolfile!L194</f>
        <v>0</v>
      </c>
    </row>
    <row r="205" spans="1:12">
      <c r="A205" t="str">
        <f ca="1">inputfromtsbtoolfile!A229</f>
        <v>K</v>
      </c>
      <c r="B205" t="str">
        <f ca="1">inputfromtsbtoolfile!B229</f>
        <v xml:space="preserve"> jim BREECH</v>
      </c>
      <c r="C205" t="str">
        <f ca="1">inputfromtsbtoolfile!C229</f>
        <v xml:space="preserve"> Face=0x20</v>
      </c>
      <c r="D205" t="str">
        <f ca="1">inputfromtsbtoolfile!D229</f>
        <v xml:space="preserve"> #3</v>
      </c>
      <c r="E205">
        <f ca="1">inputfromtsbtoolfile!E229</f>
        <v>56</v>
      </c>
      <c r="F205">
        <f ca="1">inputfromtsbtoolfile!F229</f>
        <v>81</v>
      </c>
      <c r="G205">
        <f ca="1">inputfromtsbtoolfile!G229</f>
        <v>81</v>
      </c>
      <c r="H205">
        <f ca="1">inputfromtsbtoolfile!H229</f>
        <v>31</v>
      </c>
      <c r="I205">
        <f ca="1">inputfromtsbtoolfile!I229</f>
        <v>63</v>
      </c>
      <c r="J205">
        <f ca="1">inputfromtsbtoolfile!J229</f>
        <v>31</v>
      </c>
      <c r="K205" t="str">
        <f ca="1">inputfromtsbtoolfile!K229</f>
        <v>[9 ]</v>
      </c>
      <c r="L205">
        <f ca="1">inputfromtsbtoolfile!L229</f>
        <v>0</v>
      </c>
    </row>
    <row r="206" spans="1:12">
      <c r="A206" t="str">
        <f ca="1">inputfromtsbtoolfile!A264</f>
        <v>K</v>
      </c>
      <c r="B206" t="str">
        <f ca="1">inputfromtsbtoolfile!B264</f>
        <v xml:space="preserve"> jerry KAURIC</v>
      </c>
      <c r="C206" t="str">
        <f ca="1">inputfromtsbtoolfile!C264</f>
        <v xml:space="preserve"> Face=0x28</v>
      </c>
      <c r="D206" t="str">
        <f ca="1">inputfromtsbtoolfile!D264</f>
        <v xml:space="preserve"> #2</v>
      </c>
      <c r="E206">
        <f ca="1">inputfromtsbtoolfile!E264</f>
        <v>56</v>
      </c>
      <c r="F206">
        <f ca="1">inputfromtsbtoolfile!F264</f>
        <v>81</v>
      </c>
      <c r="G206">
        <f ca="1">inputfromtsbtoolfile!G264</f>
        <v>81</v>
      </c>
      <c r="H206">
        <f ca="1">inputfromtsbtoolfile!H264</f>
        <v>31</v>
      </c>
      <c r="I206">
        <f ca="1">inputfromtsbtoolfile!I264</f>
        <v>38</v>
      </c>
      <c r="J206">
        <f ca="1">inputfromtsbtoolfile!J264</f>
        <v>31</v>
      </c>
      <c r="K206" t="str">
        <f ca="1">inputfromtsbtoolfile!K264</f>
        <v>[5 ]</v>
      </c>
      <c r="L206">
        <f ca="1">inputfromtsbtoolfile!L264</f>
        <v>0</v>
      </c>
    </row>
    <row r="207" spans="1:12">
      <c r="A207" t="str">
        <f ca="1">inputfromtsbtoolfile!A299</f>
        <v>K</v>
      </c>
      <c r="B207" t="str">
        <f ca="1">inputfromtsbtoolfile!B299</f>
        <v xml:space="preserve"> tony ZENDEJAS</v>
      </c>
      <c r="C207" t="str">
        <f ca="1">inputfromtsbtoolfile!C299</f>
        <v xml:space="preserve"> Face=0x2e</v>
      </c>
      <c r="D207" t="str">
        <f ca="1">inputfromtsbtoolfile!D299</f>
        <v xml:space="preserve"> #7</v>
      </c>
      <c r="E207">
        <f ca="1">inputfromtsbtoolfile!E299</f>
        <v>56</v>
      </c>
      <c r="F207">
        <f ca="1">inputfromtsbtoolfile!F299</f>
        <v>81</v>
      </c>
      <c r="G207">
        <f ca="1">inputfromtsbtoolfile!G299</f>
        <v>81</v>
      </c>
      <c r="H207">
        <f ca="1">inputfromtsbtoolfile!H299</f>
        <v>31</v>
      </c>
      <c r="I207">
        <f ca="1">inputfromtsbtoolfile!I299</f>
        <v>38</v>
      </c>
      <c r="J207">
        <f ca="1">inputfromtsbtoolfile!J299</f>
        <v>31</v>
      </c>
      <c r="K207" t="str">
        <f ca="1">inputfromtsbtoolfile!K299</f>
        <v>[5 ]</v>
      </c>
      <c r="L207">
        <f ca="1">inputfromtsbtoolfile!L299</f>
        <v>0</v>
      </c>
    </row>
    <row r="208" spans="1:12">
      <c r="A208" t="str">
        <f ca="1">inputfromtsbtoolfile!A334</f>
        <v>K</v>
      </c>
      <c r="B208" t="str">
        <f ca="1">inputfromtsbtoolfile!B334</f>
        <v xml:space="preserve"> gary ANDERSON</v>
      </c>
      <c r="C208" t="str">
        <f ca="1">inputfromtsbtoolfile!C334</f>
        <v xml:space="preserve"> Face=0x15</v>
      </c>
      <c r="D208" t="str">
        <f ca="1">inputfromtsbtoolfile!D334</f>
        <v xml:space="preserve"> #1</v>
      </c>
      <c r="E208">
        <f ca="1">inputfromtsbtoolfile!E334</f>
        <v>56</v>
      </c>
      <c r="F208">
        <f ca="1">inputfromtsbtoolfile!F334</f>
        <v>81</v>
      </c>
      <c r="G208">
        <f ca="1">inputfromtsbtoolfile!G334</f>
        <v>81</v>
      </c>
      <c r="H208">
        <f ca="1">inputfromtsbtoolfile!H334</f>
        <v>31</v>
      </c>
      <c r="I208">
        <f ca="1">inputfromtsbtoolfile!I334</f>
        <v>63</v>
      </c>
      <c r="J208">
        <f ca="1">inputfromtsbtoolfile!J334</f>
        <v>50</v>
      </c>
      <c r="K208" t="str">
        <f ca="1">inputfromtsbtoolfile!K334</f>
        <v>[9 ]</v>
      </c>
      <c r="L208">
        <f ca="1">inputfromtsbtoolfile!L334</f>
        <v>0</v>
      </c>
    </row>
    <row r="209" spans="1:12">
      <c r="A209" t="str">
        <f ca="1">inputfromtsbtoolfile!A369</f>
        <v>K</v>
      </c>
      <c r="B209" t="str">
        <f ca="1">inputfromtsbtoolfile!B369</f>
        <v xml:space="preserve"> david TREADWELL</v>
      </c>
      <c r="C209" t="str">
        <f ca="1">inputfromtsbtoolfile!C369</f>
        <v xml:space="preserve"> Face=0x2e</v>
      </c>
      <c r="D209" t="str">
        <f ca="1">inputfromtsbtoolfile!D369</f>
        <v xml:space="preserve"> #9</v>
      </c>
      <c r="E209">
        <f ca="1">inputfromtsbtoolfile!E369</f>
        <v>56</v>
      </c>
      <c r="F209">
        <f ca="1">inputfromtsbtoolfile!F369</f>
        <v>81</v>
      </c>
      <c r="G209">
        <f ca="1">inputfromtsbtoolfile!G369</f>
        <v>81</v>
      </c>
      <c r="H209">
        <f ca="1">inputfromtsbtoolfile!H369</f>
        <v>31</v>
      </c>
      <c r="I209">
        <f ca="1">inputfromtsbtoolfile!I369</f>
        <v>69</v>
      </c>
      <c r="J209">
        <f ca="1">inputfromtsbtoolfile!J369</f>
        <v>31</v>
      </c>
      <c r="K209" t="str">
        <f ca="1">inputfromtsbtoolfile!K369</f>
        <v>[10 ]</v>
      </c>
      <c r="L209">
        <f ca="1">inputfromtsbtoolfile!L369</f>
        <v>0</v>
      </c>
    </row>
    <row r="210" spans="1:12">
      <c r="A210" t="str">
        <f ca="1">inputfromtsbtoolfile!A404</f>
        <v>K</v>
      </c>
      <c r="B210" t="str">
        <f ca="1">inputfromtsbtoolfile!B404</f>
        <v xml:space="preserve"> nick LOWERY</v>
      </c>
      <c r="C210" t="str">
        <f ca="1">inputfromtsbtoolfile!C404</f>
        <v xml:space="preserve"> Face=0x31</v>
      </c>
      <c r="D210" t="str">
        <f ca="1">inputfromtsbtoolfile!D404</f>
        <v xml:space="preserve"> #8</v>
      </c>
      <c r="E210">
        <f ca="1">inputfromtsbtoolfile!E404</f>
        <v>56</v>
      </c>
      <c r="F210">
        <f ca="1">inputfromtsbtoolfile!F404</f>
        <v>81</v>
      </c>
      <c r="G210">
        <f ca="1">inputfromtsbtoolfile!G404</f>
        <v>81</v>
      </c>
      <c r="H210">
        <f ca="1">inputfromtsbtoolfile!H404</f>
        <v>31</v>
      </c>
      <c r="I210">
        <f ca="1">inputfromtsbtoolfile!I404</f>
        <v>81</v>
      </c>
      <c r="J210">
        <f ca="1">inputfromtsbtoolfile!J404</f>
        <v>81</v>
      </c>
      <c r="K210" t="str">
        <f ca="1">inputfromtsbtoolfile!K404</f>
        <v>[12 ]</v>
      </c>
      <c r="L210">
        <f ca="1">inputfromtsbtoolfile!L404</f>
        <v>0</v>
      </c>
    </row>
    <row r="211" spans="1:12">
      <c r="A211" t="str">
        <f ca="1">inputfromtsbtoolfile!A439</f>
        <v>K</v>
      </c>
      <c r="B211" t="str">
        <f ca="1">inputfromtsbtoolfile!B439</f>
        <v xml:space="preserve"> jeff JAEGER</v>
      </c>
      <c r="C211" t="str">
        <f ca="1">inputfromtsbtoolfile!C439</f>
        <v xml:space="preserve"> Face=0x17</v>
      </c>
      <c r="D211" t="str">
        <f ca="1">inputfromtsbtoolfile!D439</f>
        <v xml:space="preserve"> #18</v>
      </c>
      <c r="E211">
        <f ca="1">inputfromtsbtoolfile!E439</f>
        <v>56</v>
      </c>
      <c r="F211">
        <f ca="1">inputfromtsbtoolfile!F439</f>
        <v>81</v>
      </c>
      <c r="G211">
        <f ca="1">inputfromtsbtoolfile!G439</f>
        <v>81</v>
      </c>
      <c r="H211">
        <f ca="1">inputfromtsbtoolfile!H439</f>
        <v>31</v>
      </c>
      <c r="I211">
        <f ca="1">inputfromtsbtoolfile!I439</f>
        <v>56</v>
      </c>
      <c r="J211">
        <f ca="1">inputfromtsbtoolfile!J439</f>
        <v>56</v>
      </c>
      <c r="K211" t="str">
        <f ca="1">inputfromtsbtoolfile!K439</f>
        <v>[8 ]</v>
      </c>
      <c r="L211">
        <f ca="1">inputfromtsbtoolfile!L439</f>
        <v>0</v>
      </c>
    </row>
    <row r="212" spans="1:12">
      <c r="A212" t="str">
        <f ca="1">inputfromtsbtoolfile!A474</f>
        <v>K</v>
      </c>
      <c r="B212" t="str">
        <f ca="1">inputfromtsbtoolfile!B474</f>
        <v xml:space="preserve"> john CARNEY</v>
      </c>
      <c r="C212" t="str">
        <f ca="1">inputfromtsbtoolfile!C474</f>
        <v xml:space="preserve"> Face=0x1e</v>
      </c>
      <c r="D212" t="str">
        <f ca="1">inputfromtsbtoolfile!D474</f>
        <v xml:space="preserve"> #3</v>
      </c>
      <c r="E212">
        <f ca="1">inputfromtsbtoolfile!E474</f>
        <v>56</v>
      </c>
      <c r="F212">
        <f ca="1">inputfromtsbtoolfile!F474</f>
        <v>81</v>
      </c>
      <c r="G212">
        <f ca="1">inputfromtsbtoolfile!G474</f>
        <v>81</v>
      </c>
      <c r="H212">
        <f ca="1">inputfromtsbtoolfile!H474</f>
        <v>31</v>
      </c>
      <c r="I212">
        <f ca="1">inputfromtsbtoolfile!I474</f>
        <v>75</v>
      </c>
      <c r="J212">
        <f ca="1">inputfromtsbtoolfile!J474</f>
        <v>50</v>
      </c>
      <c r="K212" t="str">
        <f ca="1">inputfromtsbtoolfile!K474</f>
        <v>[11 ]</v>
      </c>
      <c r="L212">
        <f ca="1">inputfromtsbtoolfile!L474</f>
        <v>0</v>
      </c>
    </row>
    <row r="213" spans="1:12">
      <c r="A213" t="str">
        <f ca="1">inputfromtsbtoolfile!A509</f>
        <v>K</v>
      </c>
      <c r="B213" t="str">
        <f ca="1">inputfromtsbtoolfile!B509</f>
        <v xml:space="preserve"> norm JOHNSON</v>
      </c>
      <c r="C213" t="str">
        <f ca="1">inputfromtsbtoolfile!C509</f>
        <v xml:space="preserve"> Face=0x2a</v>
      </c>
      <c r="D213" t="str">
        <f ca="1">inputfromtsbtoolfile!D509</f>
        <v xml:space="preserve"> #9</v>
      </c>
      <c r="E213">
        <f ca="1">inputfromtsbtoolfile!E509</f>
        <v>56</v>
      </c>
      <c r="F213">
        <f ca="1">inputfromtsbtoolfile!F509</f>
        <v>81</v>
      </c>
      <c r="G213">
        <f ca="1">inputfromtsbtoolfile!G509</f>
        <v>81</v>
      </c>
      <c r="H213">
        <f ca="1">inputfromtsbtoolfile!H509</f>
        <v>31</v>
      </c>
      <c r="I213">
        <f ca="1">inputfromtsbtoolfile!I509</f>
        <v>44</v>
      </c>
      <c r="J213">
        <f ca="1">inputfromtsbtoolfile!J509</f>
        <v>38</v>
      </c>
      <c r="K213" t="str">
        <f ca="1">inputfromtsbtoolfile!K509</f>
        <v>[6 ]</v>
      </c>
      <c r="L213">
        <f ca="1">inputfromtsbtoolfile!L509</f>
        <v>0</v>
      </c>
    </row>
    <row r="214" spans="1:12">
      <c r="A214" t="str">
        <f ca="1">inputfromtsbtoolfile!A544</f>
        <v>K</v>
      </c>
      <c r="B214" t="str">
        <f ca="1">inputfromtsbtoolfile!B544</f>
        <v xml:space="preserve"> chip LOHMILLER</v>
      </c>
      <c r="C214" t="str">
        <f ca="1">inputfromtsbtoolfile!C544</f>
        <v xml:space="preserve"> Face=0x33</v>
      </c>
      <c r="D214" t="str">
        <f ca="1">inputfromtsbtoolfile!D544</f>
        <v xml:space="preserve"> #8</v>
      </c>
      <c r="E214">
        <f ca="1">inputfromtsbtoolfile!E544</f>
        <v>56</v>
      </c>
      <c r="F214">
        <f ca="1">inputfromtsbtoolfile!F544</f>
        <v>81</v>
      </c>
      <c r="G214">
        <f ca="1">inputfromtsbtoolfile!G544</f>
        <v>81</v>
      </c>
      <c r="H214">
        <f ca="1">inputfromtsbtoolfile!H544</f>
        <v>31</v>
      </c>
      <c r="I214">
        <f ca="1">inputfromtsbtoolfile!I544</f>
        <v>50</v>
      </c>
      <c r="J214">
        <f ca="1">inputfromtsbtoolfile!J544</f>
        <v>81</v>
      </c>
      <c r="K214" t="str">
        <f ca="1">inputfromtsbtoolfile!K544</f>
        <v>[7 ]</v>
      </c>
      <c r="L214">
        <f ca="1">inputfromtsbtoolfile!L544</f>
        <v>0</v>
      </c>
    </row>
    <row r="215" spans="1:12">
      <c r="A215" t="str">
        <f ca="1">inputfromtsbtoolfile!A579</f>
        <v>K</v>
      </c>
      <c r="B215" t="str">
        <f ca="1">inputfromtsbtoolfile!B579</f>
        <v xml:space="preserve"> matt BAHR</v>
      </c>
      <c r="C215" t="str">
        <f ca="1">inputfromtsbtoolfile!C579</f>
        <v xml:space="preserve"> Face=0x20</v>
      </c>
      <c r="D215" t="str">
        <f ca="1">inputfromtsbtoolfile!D579</f>
        <v xml:space="preserve"> #9</v>
      </c>
      <c r="E215">
        <f ca="1">inputfromtsbtoolfile!E579</f>
        <v>56</v>
      </c>
      <c r="F215">
        <f ca="1">inputfromtsbtoolfile!F579</f>
        <v>81</v>
      </c>
      <c r="G215">
        <f ca="1">inputfromtsbtoolfile!G579</f>
        <v>81</v>
      </c>
      <c r="H215">
        <f ca="1">inputfromtsbtoolfile!H579</f>
        <v>31</v>
      </c>
      <c r="I215">
        <f ca="1">inputfromtsbtoolfile!I579</f>
        <v>44</v>
      </c>
      <c r="J215">
        <f ca="1">inputfromtsbtoolfile!J579</f>
        <v>63</v>
      </c>
      <c r="K215" t="str">
        <f ca="1">inputfromtsbtoolfile!K579</f>
        <v>[7 ]</v>
      </c>
      <c r="L215">
        <f ca="1">inputfromtsbtoolfile!L579</f>
        <v>0</v>
      </c>
    </row>
    <row r="216" spans="1:12">
      <c r="A216" t="str">
        <f ca="1">inputfromtsbtoolfile!A614</f>
        <v>K</v>
      </c>
      <c r="B216" t="str">
        <f ca="1">inputfromtsbtoolfile!B614</f>
        <v xml:space="preserve"> roger RUZEK</v>
      </c>
      <c r="C216" t="str">
        <f ca="1">inputfromtsbtoolfile!C614</f>
        <v xml:space="preserve"> Face=0x17</v>
      </c>
      <c r="D216" t="str">
        <f ca="1">inputfromtsbtoolfile!D614</f>
        <v xml:space="preserve"> #7</v>
      </c>
      <c r="E216">
        <f ca="1">inputfromtsbtoolfile!E614</f>
        <v>56</v>
      </c>
      <c r="F216">
        <f ca="1">inputfromtsbtoolfile!F614</f>
        <v>81</v>
      </c>
      <c r="G216">
        <f ca="1">inputfromtsbtoolfile!G614</f>
        <v>81</v>
      </c>
      <c r="H216">
        <f ca="1">inputfromtsbtoolfile!H614</f>
        <v>31</v>
      </c>
      <c r="I216">
        <f ca="1">inputfromtsbtoolfile!I614</f>
        <v>50</v>
      </c>
      <c r="J216">
        <f ca="1">inputfromtsbtoolfile!J614</f>
        <v>25</v>
      </c>
      <c r="K216" t="str">
        <f ca="1">inputfromtsbtoolfile!K614</f>
        <v>[7 ]</v>
      </c>
      <c r="L216">
        <f ca="1">inputfromtsbtoolfile!L614</f>
        <v>0</v>
      </c>
    </row>
    <row r="217" spans="1:12">
      <c r="A217" t="str">
        <f ca="1">inputfromtsbtoolfile!A649</f>
        <v>K</v>
      </c>
      <c r="B217" t="str">
        <f ca="1">inputfromtsbtoolfile!B649</f>
        <v xml:space="preserve"> al DEL GRECO</v>
      </c>
      <c r="C217" t="str">
        <f ca="1">inputfromtsbtoolfile!C649</f>
        <v xml:space="preserve"> Face=0x2f</v>
      </c>
      <c r="D217" t="str">
        <f ca="1">inputfromtsbtoolfile!D649</f>
        <v xml:space="preserve"> #17</v>
      </c>
      <c r="E217">
        <f ca="1">inputfromtsbtoolfile!E649</f>
        <v>56</v>
      </c>
      <c r="F217">
        <f ca="1">inputfromtsbtoolfile!F649</f>
        <v>81</v>
      </c>
      <c r="G217">
        <f ca="1">inputfromtsbtoolfile!G649</f>
        <v>81</v>
      </c>
      <c r="H217">
        <f ca="1">inputfromtsbtoolfile!H649</f>
        <v>31</v>
      </c>
      <c r="I217">
        <f ca="1">inputfromtsbtoolfile!I649</f>
        <v>19</v>
      </c>
      <c r="J217">
        <f ca="1">inputfromtsbtoolfile!J649</f>
        <v>56</v>
      </c>
      <c r="K217" t="str">
        <f ca="1">inputfromtsbtoolfile!K649</f>
        <v>[2 ]</v>
      </c>
      <c r="L217">
        <f ca="1">inputfromtsbtoolfile!L649</f>
        <v>0</v>
      </c>
    </row>
    <row r="218" spans="1:12">
      <c r="A218" t="str">
        <f ca="1">inputfromtsbtoolfile!A684</f>
        <v>K</v>
      </c>
      <c r="B218" t="str">
        <f ca="1">inputfromtsbtoolfile!B684</f>
        <v xml:space="preserve"> ken WILLIS</v>
      </c>
      <c r="C218" t="str">
        <f ca="1">inputfromtsbtoolfile!C684</f>
        <v xml:space="preserve"> Face=0x42</v>
      </c>
      <c r="D218" t="str">
        <f ca="1">inputfromtsbtoolfile!D684</f>
        <v xml:space="preserve"> #1</v>
      </c>
      <c r="E218">
        <f ca="1">inputfromtsbtoolfile!E684</f>
        <v>56</v>
      </c>
      <c r="F218">
        <f ca="1">inputfromtsbtoolfile!F684</f>
        <v>81</v>
      </c>
      <c r="G218">
        <f ca="1">inputfromtsbtoolfile!G684</f>
        <v>81</v>
      </c>
      <c r="H218">
        <f ca="1">inputfromtsbtoolfile!H684</f>
        <v>31</v>
      </c>
      <c r="I218">
        <f ca="1">inputfromtsbtoolfile!I684</f>
        <v>44</v>
      </c>
      <c r="J218">
        <f ca="1">inputfromtsbtoolfile!J684</f>
        <v>44</v>
      </c>
      <c r="K218" t="str">
        <f ca="1">inputfromtsbtoolfile!K684</f>
        <v>[6 ]</v>
      </c>
      <c r="L218">
        <f ca="1">inputfromtsbtoolfile!L684</f>
        <v>0</v>
      </c>
    </row>
    <row r="219" spans="1:12">
      <c r="A219" t="str">
        <f ca="1">inputfromtsbtoolfile!A719</f>
        <v>K</v>
      </c>
      <c r="B219" t="str">
        <f ca="1">inputfromtsbtoolfile!B719</f>
        <v xml:space="preserve"> kevin BUTLER</v>
      </c>
      <c r="C219" t="str">
        <f ca="1">inputfromtsbtoolfile!C719</f>
        <v xml:space="preserve"> Face=0x32</v>
      </c>
      <c r="D219" t="str">
        <f ca="1">inputfromtsbtoolfile!D719</f>
        <v xml:space="preserve"> #6</v>
      </c>
      <c r="E219">
        <f ca="1">inputfromtsbtoolfile!E719</f>
        <v>56</v>
      </c>
      <c r="F219">
        <f ca="1">inputfromtsbtoolfile!F719</f>
        <v>81</v>
      </c>
      <c r="G219">
        <f ca="1">inputfromtsbtoolfile!G719</f>
        <v>81</v>
      </c>
      <c r="H219">
        <f ca="1">inputfromtsbtoolfile!H719</f>
        <v>31</v>
      </c>
      <c r="I219">
        <f ca="1">inputfromtsbtoolfile!I719</f>
        <v>38</v>
      </c>
      <c r="J219">
        <f ca="1">inputfromtsbtoolfile!J719</f>
        <v>50</v>
      </c>
      <c r="K219" t="str">
        <f ca="1">inputfromtsbtoolfile!K719</f>
        <v>[6 ]</v>
      </c>
      <c r="L219">
        <f ca="1">inputfromtsbtoolfile!L719</f>
        <v>0</v>
      </c>
    </row>
    <row r="220" spans="1:12">
      <c r="A220" t="str">
        <f ca="1">inputfromtsbtoolfile!A754</f>
        <v>K</v>
      </c>
      <c r="B220" t="str">
        <f ca="1">inputfromtsbtoolfile!B754</f>
        <v xml:space="preserve"> eddie MURRAY</v>
      </c>
      <c r="C220" t="str">
        <f ca="1">inputfromtsbtoolfile!C754</f>
        <v xml:space="preserve"> Face=0x2e</v>
      </c>
      <c r="D220" t="str">
        <f ca="1">inputfromtsbtoolfile!D754</f>
        <v xml:space="preserve"> #3</v>
      </c>
      <c r="E220">
        <f ca="1">inputfromtsbtoolfile!E754</f>
        <v>56</v>
      </c>
      <c r="F220">
        <f ca="1">inputfromtsbtoolfile!F754</f>
        <v>81</v>
      </c>
      <c r="G220">
        <f ca="1">inputfromtsbtoolfile!G754</f>
        <v>81</v>
      </c>
      <c r="H220">
        <f ca="1">inputfromtsbtoolfile!H754</f>
        <v>31</v>
      </c>
      <c r="I220">
        <f ca="1">inputfromtsbtoolfile!I754</f>
        <v>31</v>
      </c>
      <c r="J220">
        <f ca="1">inputfromtsbtoolfile!J754</f>
        <v>50</v>
      </c>
      <c r="K220" t="str">
        <f ca="1">inputfromtsbtoolfile!K754</f>
        <v>[4 ]</v>
      </c>
      <c r="L220">
        <f ca="1">inputfromtsbtoolfile!L754</f>
        <v>0</v>
      </c>
    </row>
    <row r="221" spans="1:12">
      <c r="A221" t="str">
        <f ca="1">inputfromtsbtoolfile!A789</f>
        <v>K</v>
      </c>
      <c r="B221" t="str">
        <f ca="1">inputfromtsbtoolfile!B789</f>
        <v xml:space="preserve"> chris JACKE</v>
      </c>
      <c r="C221" t="str">
        <f ca="1">inputfromtsbtoolfile!C789</f>
        <v xml:space="preserve"> Face=0x23</v>
      </c>
      <c r="D221" t="str">
        <f ca="1">inputfromtsbtoolfile!D789</f>
        <v xml:space="preserve"> #13</v>
      </c>
      <c r="E221">
        <f ca="1">inputfromtsbtoolfile!E789</f>
        <v>56</v>
      </c>
      <c r="F221">
        <f ca="1">inputfromtsbtoolfile!F789</f>
        <v>81</v>
      </c>
      <c r="G221">
        <f ca="1">inputfromtsbtoolfile!G789</f>
        <v>81</v>
      </c>
      <c r="H221">
        <f ca="1">inputfromtsbtoolfile!H789</f>
        <v>31</v>
      </c>
      <c r="I221">
        <f ca="1">inputfromtsbtoolfile!I789</f>
        <v>56</v>
      </c>
      <c r="J221">
        <f ca="1">inputfromtsbtoolfile!J789</f>
        <v>38</v>
      </c>
      <c r="K221" t="str">
        <f ca="1">inputfromtsbtoolfile!K789</f>
        <v>[8 ]</v>
      </c>
      <c r="L221">
        <f ca="1">inputfromtsbtoolfile!L789</f>
        <v>0</v>
      </c>
    </row>
    <row r="222" spans="1:12">
      <c r="A222" t="str">
        <f ca="1">inputfromtsbtoolfile!A824</f>
        <v>K</v>
      </c>
      <c r="B222" t="str">
        <f ca="1">inputfromtsbtoolfile!B824</f>
        <v xml:space="preserve"> fuad REVEIZ</v>
      </c>
      <c r="C222" t="str">
        <f ca="1">inputfromtsbtoolfile!C824</f>
        <v xml:space="preserve"> Face=0x13</v>
      </c>
      <c r="D222" t="str">
        <f ca="1">inputfromtsbtoolfile!D824</f>
        <v xml:space="preserve"> #7</v>
      </c>
      <c r="E222">
        <f ca="1">inputfromtsbtoolfile!E824</f>
        <v>56</v>
      </c>
      <c r="F222">
        <f ca="1">inputfromtsbtoolfile!F824</f>
        <v>81</v>
      </c>
      <c r="G222">
        <f ca="1">inputfromtsbtoolfile!G824</f>
        <v>81</v>
      </c>
      <c r="H222">
        <f ca="1">inputfromtsbtoolfile!H824</f>
        <v>31</v>
      </c>
      <c r="I222">
        <f ca="1">inputfromtsbtoolfile!I824</f>
        <v>44</v>
      </c>
      <c r="J222">
        <f ca="1">inputfromtsbtoolfile!J824</f>
        <v>63</v>
      </c>
      <c r="K222" t="str">
        <f ca="1">inputfromtsbtoolfile!K824</f>
        <v>[7 ]</v>
      </c>
      <c r="L222">
        <f ca="1">inputfromtsbtoolfile!L824</f>
        <v>0</v>
      </c>
    </row>
    <row r="223" spans="1:12">
      <c r="A223" t="str">
        <f ca="1">inputfromtsbtoolfile!A859</f>
        <v>K</v>
      </c>
      <c r="B223" t="str">
        <f ca="1">inputfromtsbtoolfile!B859</f>
        <v xml:space="preserve"> steve CHRISTIE</v>
      </c>
      <c r="C223" t="str">
        <f ca="1">inputfromtsbtoolfile!C859</f>
        <v xml:space="preserve"> Face=0x11</v>
      </c>
      <c r="D223" t="str">
        <f ca="1">inputfromtsbtoolfile!D859</f>
        <v xml:space="preserve"> #2</v>
      </c>
      <c r="E223">
        <f ca="1">inputfromtsbtoolfile!E859</f>
        <v>56</v>
      </c>
      <c r="F223">
        <f ca="1">inputfromtsbtoolfile!F859</f>
        <v>81</v>
      </c>
      <c r="G223">
        <f ca="1">inputfromtsbtoolfile!G859</f>
        <v>81</v>
      </c>
      <c r="H223">
        <f ca="1">inputfromtsbtoolfile!H859</f>
        <v>31</v>
      </c>
      <c r="I223">
        <f ca="1">inputfromtsbtoolfile!I859</f>
        <v>69</v>
      </c>
      <c r="J223">
        <f ca="1">inputfromtsbtoolfile!J859</f>
        <v>75</v>
      </c>
      <c r="K223" t="str">
        <f ca="1">inputfromtsbtoolfile!K859</f>
        <v>[10 ]</v>
      </c>
      <c r="L223">
        <f ca="1">inputfromtsbtoolfile!L859</f>
        <v>0</v>
      </c>
    </row>
    <row r="224" spans="1:12">
      <c r="A224" t="str">
        <f ca="1">inputfromtsbtoolfile!A894</f>
        <v>K</v>
      </c>
      <c r="B224" t="str">
        <f ca="1">inputfromtsbtoolfile!B894</f>
        <v xml:space="preserve"> mike COFER</v>
      </c>
      <c r="C224" t="str">
        <f ca="1">inputfromtsbtoolfile!C894</f>
        <v xml:space="preserve"> Face=0x21</v>
      </c>
      <c r="D224" t="str">
        <f ca="1">inputfromtsbtoolfile!D894</f>
        <v xml:space="preserve"> #6</v>
      </c>
      <c r="E224">
        <f ca="1">inputfromtsbtoolfile!E894</f>
        <v>56</v>
      </c>
      <c r="F224">
        <f ca="1">inputfromtsbtoolfile!F894</f>
        <v>81</v>
      </c>
      <c r="G224">
        <f ca="1">inputfromtsbtoolfile!G894</f>
        <v>81</v>
      </c>
      <c r="H224">
        <f ca="1">inputfromtsbtoolfile!H894</f>
        <v>31</v>
      </c>
      <c r="I224">
        <f ca="1">inputfromtsbtoolfile!I894</f>
        <v>56</v>
      </c>
      <c r="J224">
        <f ca="1">inputfromtsbtoolfile!J894</f>
        <v>56</v>
      </c>
      <c r="K224" t="str">
        <f ca="1">inputfromtsbtoolfile!K894</f>
        <v>[8 ]</v>
      </c>
      <c r="L224">
        <f ca="1">inputfromtsbtoolfile!L894</f>
        <v>0</v>
      </c>
    </row>
    <row r="225" spans="1:12">
      <c r="A225" t="str">
        <f ca="1">inputfromtsbtoolfile!A929</f>
        <v>K</v>
      </c>
      <c r="B225" t="str">
        <f ca="1">inputfromtsbtoolfile!B929</f>
        <v xml:space="preserve"> mike LANSFORD</v>
      </c>
      <c r="C225" t="str">
        <f ca="1">inputfromtsbtoolfile!C929</f>
        <v xml:space="preserve"> Face=0x47</v>
      </c>
      <c r="D225" t="str">
        <f ca="1">inputfromtsbtoolfile!D929</f>
        <v xml:space="preserve"> #1</v>
      </c>
      <c r="E225">
        <f ca="1">inputfromtsbtoolfile!E929</f>
        <v>56</v>
      </c>
      <c r="F225">
        <f ca="1">inputfromtsbtoolfile!F929</f>
        <v>81</v>
      </c>
      <c r="G225">
        <f ca="1">inputfromtsbtoolfile!G929</f>
        <v>81</v>
      </c>
      <c r="H225">
        <f ca="1">inputfromtsbtoolfile!H929</f>
        <v>31</v>
      </c>
      <c r="I225">
        <f ca="1">inputfromtsbtoolfile!I929</f>
        <v>19</v>
      </c>
      <c r="J225">
        <f ca="1">inputfromtsbtoolfile!J929</f>
        <v>25</v>
      </c>
      <c r="K225" t="str">
        <f ca="1">inputfromtsbtoolfile!K929</f>
        <v>[2 ]</v>
      </c>
      <c r="L225">
        <f ca="1">inputfromtsbtoolfile!L929</f>
        <v>0</v>
      </c>
    </row>
    <row r="226" spans="1:12">
      <c r="A226" t="str">
        <f ca="1">inputfromtsbtoolfile!A964</f>
        <v>K</v>
      </c>
      <c r="B226" t="str">
        <f ca="1">inputfromtsbtoolfile!B964</f>
        <v xml:space="preserve"> morten ANDERSEN</v>
      </c>
      <c r="C226" t="str">
        <f ca="1">inputfromtsbtoolfile!C964</f>
        <v xml:space="preserve"> Face=0x27</v>
      </c>
      <c r="D226" t="str">
        <f ca="1">inputfromtsbtoolfile!D964</f>
        <v xml:space="preserve"> #7</v>
      </c>
      <c r="E226">
        <f ca="1">inputfromtsbtoolfile!E964</f>
        <v>56</v>
      </c>
      <c r="F226">
        <f ca="1">inputfromtsbtoolfile!F964</f>
        <v>81</v>
      </c>
      <c r="G226">
        <f ca="1">inputfromtsbtoolfile!G964</f>
        <v>81</v>
      </c>
      <c r="H226">
        <f ca="1">inputfromtsbtoolfile!H964</f>
        <v>31</v>
      </c>
      <c r="I226">
        <f ca="1">inputfromtsbtoolfile!I964</f>
        <v>56</v>
      </c>
      <c r="J226">
        <f ca="1">inputfromtsbtoolfile!J964</f>
        <v>69</v>
      </c>
      <c r="K226" t="str">
        <f ca="1">inputfromtsbtoolfile!K964</f>
        <v>[8 ]</v>
      </c>
      <c r="L226">
        <f ca="1">inputfromtsbtoolfile!L964</f>
        <v>0</v>
      </c>
    </row>
    <row r="227" spans="1:12">
      <c r="A227" t="str">
        <f ca="1">inputfromtsbtoolfile!A999</f>
        <v>K</v>
      </c>
      <c r="B227" t="str">
        <f ca="1">inputfromtsbtoolfile!B999</f>
        <v xml:space="preserve"> greg DAVIS</v>
      </c>
      <c r="C227" t="str">
        <f ca="1">inputfromtsbtoolfile!C999</f>
        <v xml:space="preserve"> Face=0x21</v>
      </c>
      <c r="D227" t="str">
        <f ca="1">inputfromtsbtoolfile!D999</f>
        <v xml:space="preserve"> #5</v>
      </c>
      <c r="E227">
        <f ca="1">inputfromtsbtoolfile!E999</f>
        <v>56</v>
      </c>
      <c r="F227">
        <f ca="1">inputfromtsbtoolfile!F999</f>
        <v>81</v>
      </c>
      <c r="G227">
        <f ca="1">inputfromtsbtoolfile!G999</f>
        <v>81</v>
      </c>
      <c r="H227">
        <f ca="1">inputfromtsbtoolfile!H999</f>
        <v>31</v>
      </c>
      <c r="I227">
        <f ca="1">inputfromtsbtoolfile!I999</f>
        <v>25</v>
      </c>
      <c r="J227">
        <f ca="1">inputfromtsbtoolfile!J999</f>
        <v>50</v>
      </c>
      <c r="K227" t="str">
        <f ca="1">inputfromtsbtoolfile!K999</f>
        <v>[3 ]</v>
      </c>
      <c r="L227">
        <f ca="1">inputfromtsbtoolfile!L999</f>
        <v>0</v>
      </c>
    </row>
    <row r="228" spans="1:12">
      <c r="A228" t="s">
        <v>1658</v>
      </c>
      <c r="B228" t="str">
        <f ca="1">inputfromtsbtoolfile!B48</f>
        <v xml:space="preserve"> shane CONLAN</v>
      </c>
      <c r="C228" t="str">
        <f ca="1">inputfromtsbtoolfile!C48</f>
        <v xml:space="preserve"> Face=0x2f</v>
      </c>
      <c r="D228" t="str">
        <f ca="1">inputfromtsbtoolfile!D48</f>
        <v xml:space="preserve"> #58</v>
      </c>
      <c r="E228">
        <f ca="1">inputfromtsbtoolfile!E48</f>
        <v>31</v>
      </c>
      <c r="F228">
        <f ca="1">inputfromtsbtoolfile!F48</f>
        <v>44</v>
      </c>
      <c r="G228">
        <f ca="1">inputfromtsbtoolfile!G48</f>
        <v>50</v>
      </c>
      <c r="H228">
        <f ca="1">inputfromtsbtoolfile!H48</f>
        <v>56</v>
      </c>
      <c r="I228">
        <f ca="1">inputfromtsbtoolfile!I48</f>
        <v>19</v>
      </c>
      <c r="J228">
        <f ca="1">inputfromtsbtoolfile!J48</f>
        <v>69</v>
      </c>
      <c r="K228" t="str">
        <f ca="1">inputfromtsbtoolfile!K48</f>
        <v>[13</v>
      </c>
      <c r="L228" t="str">
        <f ca="1">inputfromtsbtoolfile!L48</f>
        <v xml:space="preserve"> 13 ]</v>
      </c>
    </row>
    <row r="229" spans="1:12">
      <c r="A229" t="s">
        <v>1658</v>
      </c>
      <c r="B229" t="str">
        <f ca="1">inputfromtsbtoolfile!B83</f>
        <v xml:space="preserve"> jeff HERROD</v>
      </c>
      <c r="C229" t="str">
        <f ca="1">inputfromtsbtoolfile!C83</f>
        <v xml:space="preserve"> Face=0x88</v>
      </c>
      <c r="D229" t="str">
        <f ca="1">inputfromtsbtoolfile!D83</f>
        <v xml:space="preserve"> #54</v>
      </c>
      <c r="E229">
        <f ca="1">inputfromtsbtoolfile!E83</f>
        <v>25</v>
      </c>
      <c r="F229">
        <f ca="1">inputfromtsbtoolfile!F83</f>
        <v>31</v>
      </c>
      <c r="G229">
        <f ca="1">inputfromtsbtoolfile!G83</f>
        <v>31</v>
      </c>
      <c r="H229">
        <f ca="1">inputfromtsbtoolfile!H83</f>
        <v>44</v>
      </c>
      <c r="I229">
        <f ca="1">inputfromtsbtoolfile!I83</f>
        <v>25</v>
      </c>
      <c r="J229">
        <f ca="1">inputfromtsbtoolfile!J83</f>
        <v>50</v>
      </c>
      <c r="K229" t="str">
        <f ca="1">inputfromtsbtoolfile!K83</f>
        <v>[38</v>
      </c>
      <c r="L229" t="str">
        <f ca="1">inputfromtsbtoolfile!L83</f>
        <v xml:space="preserve"> 25 ]</v>
      </c>
    </row>
    <row r="230" spans="1:12">
      <c r="A230" t="s">
        <v>1658</v>
      </c>
      <c r="B230" t="str">
        <f ca="1">inputfromtsbtoolfile!B118</f>
        <v xml:space="preserve"> john OFFERDAHL</v>
      </c>
      <c r="C230" t="str">
        <f ca="1">inputfromtsbtoolfile!C118</f>
        <v xml:space="preserve"> Face=0x32</v>
      </c>
      <c r="D230" t="str">
        <f ca="1">inputfromtsbtoolfile!D118</f>
        <v xml:space="preserve"> #56</v>
      </c>
      <c r="E230">
        <f ca="1">inputfromtsbtoolfile!E118</f>
        <v>38</v>
      </c>
      <c r="F230">
        <f ca="1">inputfromtsbtoolfile!F118</f>
        <v>50</v>
      </c>
      <c r="G230">
        <f ca="1">inputfromtsbtoolfile!G118</f>
        <v>56</v>
      </c>
      <c r="H230">
        <f ca="1">inputfromtsbtoolfile!H118</f>
        <v>44</v>
      </c>
      <c r="I230">
        <f ca="1">inputfromtsbtoolfile!I118</f>
        <v>31</v>
      </c>
      <c r="J230">
        <f ca="1">inputfromtsbtoolfile!J118</f>
        <v>50</v>
      </c>
      <c r="K230" t="str">
        <f ca="1">inputfromtsbtoolfile!K118</f>
        <v>[8</v>
      </c>
      <c r="L230" t="str">
        <f ca="1">inputfromtsbtoolfile!L118</f>
        <v xml:space="preserve"> 6 ]</v>
      </c>
    </row>
    <row r="231" spans="1:12">
      <c r="A231" t="s">
        <v>1658</v>
      </c>
      <c r="B231" t="str">
        <f ca="1">inputfromtsbtoolfile!B153</f>
        <v xml:space="preserve"> richard HARVEY</v>
      </c>
      <c r="C231" t="str">
        <f ca="1">inputfromtsbtoolfile!C153</f>
        <v xml:space="preserve"> Face=0xa4</v>
      </c>
      <c r="D231" t="str">
        <f ca="1">inputfromtsbtoolfile!D153</f>
        <v xml:space="preserve"> #58</v>
      </c>
      <c r="E231">
        <f ca="1">inputfromtsbtoolfile!E153</f>
        <v>25</v>
      </c>
      <c r="F231">
        <f ca="1">inputfromtsbtoolfile!F153</f>
        <v>31</v>
      </c>
      <c r="G231">
        <f ca="1">inputfromtsbtoolfile!G153</f>
        <v>31</v>
      </c>
      <c r="H231">
        <f ca="1">inputfromtsbtoolfile!H153</f>
        <v>38</v>
      </c>
      <c r="I231">
        <f ca="1">inputfromtsbtoolfile!I153</f>
        <v>19</v>
      </c>
      <c r="J231">
        <f ca="1">inputfromtsbtoolfile!J153</f>
        <v>31</v>
      </c>
      <c r="K231" t="str">
        <f ca="1">inputfromtsbtoolfile!K153</f>
        <v>[7</v>
      </c>
      <c r="L231" t="str">
        <f ca="1">inputfromtsbtoolfile!L153</f>
        <v xml:space="preserve"> 0 ]</v>
      </c>
    </row>
    <row r="232" spans="1:12">
      <c r="A232" t="s">
        <v>1658</v>
      </c>
      <c r="B232" t="str">
        <f ca="1">inputfromtsbtoolfile!B188</f>
        <v xml:space="preserve"> kyle CLIFTON</v>
      </c>
      <c r="C232" t="str">
        <f ca="1">inputfromtsbtoolfile!C188</f>
        <v xml:space="preserve"> Face=0x10</v>
      </c>
      <c r="D232" t="str">
        <f ca="1">inputfromtsbtoolfile!D188</f>
        <v xml:space="preserve"> #59</v>
      </c>
      <c r="E232">
        <f ca="1">inputfromtsbtoolfile!E188</f>
        <v>31</v>
      </c>
      <c r="F232">
        <f ca="1">inputfromtsbtoolfile!F188</f>
        <v>44</v>
      </c>
      <c r="G232">
        <f ca="1">inputfromtsbtoolfile!G188</f>
        <v>50</v>
      </c>
      <c r="H232">
        <f ca="1">inputfromtsbtoolfile!H188</f>
        <v>50</v>
      </c>
      <c r="I232">
        <f ca="1">inputfromtsbtoolfile!I188</f>
        <v>50</v>
      </c>
      <c r="J232">
        <f ca="1">inputfromtsbtoolfile!J188</f>
        <v>44</v>
      </c>
      <c r="K232" t="str">
        <f ca="1">inputfromtsbtoolfile!K188</f>
        <v>[12</v>
      </c>
      <c r="L232" t="str">
        <f ca="1">inputfromtsbtoolfile!L188</f>
        <v xml:space="preserve"> 38 ]</v>
      </c>
    </row>
    <row r="233" spans="1:12">
      <c r="A233" t="s">
        <v>1658</v>
      </c>
      <c r="B233" t="str">
        <f ca="1">inputfromtsbtoolfile!B223</f>
        <v xml:space="preserve"> carl ZANDER</v>
      </c>
      <c r="C233" t="str">
        <f ca="1">inputfromtsbtoolfile!C223</f>
        <v xml:space="preserve"> Face=0x24</v>
      </c>
      <c r="D233" t="str">
        <f ca="1">inputfromtsbtoolfile!D223</f>
        <v xml:space="preserve"> #91</v>
      </c>
      <c r="E233">
        <f ca="1">inputfromtsbtoolfile!E223</f>
        <v>25</v>
      </c>
      <c r="F233">
        <f ca="1">inputfromtsbtoolfile!F223</f>
        <v>31</v>
      </c>
      <c r="G233">
        <f ca="1">inputfromtsbtoolfile!G223</f>
        <v>38</v>
      </c>
      <c r="H233">
        <f ca="1">inputfromtsbtoolfile!H223</f>
        <v>38</v>
      </c>
      <c r="I233">
        <f ca="1">inputfromtsbtoolfile!I223</f>
        <v>31</v>
      </c>
      <c r="J233">
        <f ca="1">inputfromtsbtoolfile!J223</f>
        <v>31</v>
      </c>
      <c r="K233" t="str">
        <f ca="1">inputfromtsbtoolfile!K223</f>
        <v>[7</v>
      </c>
      <c r="L233" t="str">
        <f ca="1">inputfromtsbtoolfile!L223</f>
        <v xml:space="preserve"> 0 ]</v>
      </c>
    </row>
    <row r="234" spans="1:12">
      <c r="A234" t="s">
        <v>1658</v>
      </c>
      <c r="B234" t="str">
        <f ca="1">inputfromtsbtoolfile!B258</f>
        <v xml:space="preserve"> mike JOHNSON</v>
      </c>
      <c r="C234" t="str">
        <f ca="1">inputfromtsbtoolfile!C258</f>
        <v xml:space="preserve"> Face=0x80</v>
      </c>
      <c r="D234" t="str">
        <f ca="1">inputfromtsbtoolfile!D258</f>
        <v xml:space="preserve"> #59</v>
      </c>
      <c r="E234">
        <f ca="1">inputfromtsbtoolfile!E258</f>
        <v>31</v>
      </c>
      <c r="F234">
        <f ca="1">inputfromtsbtoolfile!F258</f>
        <v>44</v>
      </c>
      <c r="G234">
        <f ca="1">inputfromtsbtoolfile!G258</f>
        <v>50</v>
      </c>
      <c r="H234">
        <f ca="1">inputfromtsbtoolfile!H258</f>
        <v>69</v>
      </c>
      <c r="I234">
        <f ca="1">inputfromtsbtoolfile!I258</f>
        <v>19</v>
      </c>
      <c r="J234">
        <f ca="1">inputfromtsbtoolfile!J258</f>
        <v>63</v>
      </c>
      <c r="K234" t="str">
        <f ca="1">inputfromtsbtoolfile!K258</f>
        <v>[38</v>
      </c>
      <c r="L234" t="str">
        <f ca="1">inputfromtsbtoolfile!L258</f>
        <v xml:space="preserve"> 25 ]</v>
      </c>
    </row>
    <row r="235" spans="1:12">
      <c r="A235" t="s">
        <v>1658</v>
      </c>
      <c r="B235" t="str">
        <f ca="1">inputfromtsbtoolfile!B293</f>
        <v xml:space="preserve"> john GRIMSLEY</v>
      </c>
      <c r="C235" t="str">
        <f ca="1">inputfromtsbtoolfile!C293</f>
        <v xml:space="preserve"> Face=0x35</v>
      </c>
      <c r="D235" t="str">
        <f ca="1">inputfromtsbtoolfile!D293</f>
        <v xml:space="preserve"> #59</v>
      </c>
      <c r="E235">
        <f ca="1">inputfromtsbtoolfile!E293</f>
        <v>25</v>
      </c>
      <c r="F235">
        <f ca="1">inputfromtsbtoolfile!F293</f>
        <v>31</v>
      </c>
      <c r="G235">
        <f ca="1">inputfromtsbtoolfile!G293</f>
        <v>38</v>
      </c>
      <c r="H235">
        <f ca="1">inputfromtsbtoolfile!H293</f>
        <v>31</v>
      </c>
      <c r="I235">
        <f ca="1">inputfromtsbtoolfile!I293</f>
        <v>19</v>
      </c>
      <c r="J235">
        <f ca="1">inputfromtsbtoolfile!J293</f>
        <v>38</v>
      </c>
      <c r="K235" t="str">
        <f ca="1">inputfromtsbtoolfile!K293</f>
        <v>[5</v>
      </c>
      <c r="L235" t="str">
        <f ca="1">inputfromtsbtoolfile!L293</f>
        <v xml:space="preserve"> 1 ]</v>
      </c>
    </row>
    <row r="236" spans="1:12">
      <c r="A236" t="s">
        <v>1658</v>
      </c>
      <c r="B236" t="str">
        <f ca="1">inputfromtsbtoolfile!B328</f>
        <v xml:space="preserve"> hardy NICKERSON</v>
      </c>
      <c r="C236" t="str">
        <f ca="1">inputfromtsbtoolfile!C328</f>
        <v xml:space="preserve"> Face=0xcb</v>
      </c>
      <c r="D236" t="str">
        <f ca="1">inputfromtsbtoolfile!D328</f>
        <v xml:space="preserve"> #54</v>
      </c>
      <c r="E236">
        <f ca="1">inputfromtsbtoolfile!E328</f>
        <v>25</v>
      </c>
      <c r="F236">
        <f ca="1">inputfromtsbtoolfile!F328</f>
        <v>38</v>
      </c>
      <c r="G236">
        <f ca="1">inputfromtsbtoolfile!G328</f>
        <v>44</v>
      </c>
      <c r="H236">
        <f ca="1">inputfromtsbtoolfile!H328</f>
        <v>44</v>
      </c>
      <c r="I236">
        <f ca="1">inputfromtsbtoolfile!I328</f>
        <v>19</v>
      </c>
      <c r="J236">
        <f ca="1">inputfromtsbtoolfile!J328</f>
        <v>56</v>
      </c>
      <c r="K236" t="str">
        <f ca="1">inputfromtsbtoolfile!K328</f>
        <v>[12</v>
      </c>
      <c r="L236" t="str">
        <f ca="1">inputfromtsbtoolfile!L328</f>
        <v xml:space="preserve"> 12 ]</v>
      </c>
    </row>
    <row r="237" spans="1:12">
      <c r="A237" t="s">
        <v>1658</v>
      </c>
      <c r="B237" t="str">
        <f ca="1">inputfromtsbtoolfile!B363</f>
        <v xml:space="preserve"> marc MUNFORD</v>
      </c>
      <c r="C237" t="str">
        <f ca="1">inputfromtsbtoolfile!C363</f>
        <v xml:space="preserve"> Face=0x41</v>
      </c>
      <c r="D237" t="str">
        <f ca="1">inputfromtsbtoolfile!D363</f>
        <v xml:space="preserve"> #51</v>
      </c>
      <c r="E237">
        <f ca="1">inputfromtsbtoolfile!E363</f>
        <v>25</v>
      </c>
      <c r="F237">
        <f ca="1">inputfromtsbtoolfile!F363</f>
        <v>31</v>
      </c>
      <c r="G237">
        <f ca="1">inputfromtsbtoolfile!G363</f>
        <v>38</v>
      </c>
      <c r="H237">
        <f ca="1">inputfromtsbtoolfile!H363</f>
        <v>31</v>
      </c>
      <c r="I237">
        <f ca="1">inputfromtsbtoolfile!I363</f>
        <v>19</v>
      </c>
      <c r="J237">
        <f ca="1">inputfromtsbtoolfile!J363</f>
        <v>38</v>
      </c>
      <c r="K237" t="str">
        <f ca="1">inputfromtsbtoolfile!K363</f>
        <v>[2</v>
      </c>
      <c r="L237" t="str">
        <f ca="1">inputfromtsbtoolfile!L363</f>
        <v xml:space="preserve"> 7 ]</v>
      </c>
    </row>
    <row r="238" spans="1:12">
      <c r="A238" t="s">
        <v>1658</v>
      </c>
      <c r="B238" t="str">
        <f ca="1">inputfromtsbtoolfile!B398</f>
        <v xml:space="preserve"> percy SNOW</v>
      </c>
      <c r="C238" t="str">
        <f ca="1">inputfromtsbtoolfile!C398</f>
        <v xml:space="preserve"> Face=0xa1</v>
      </c>
      <c r="D238" t="str">
        <f ca="1">inputfromtsbtoolfile!D398</f>
        <v xml:space="preserve"> #59</v>
      </c>
      <c r="E238">
        <f ca="1">inputfromtsbtoolfile!E398</f>
        <v>38</v>
      </c>
      <c r="F238">
        <f ca="1">inputfromtsbtoolfile!F398</f>
        <v>50</v>
      </c>
      <c r="G238">
        <f ca="1">inputfromtsbtoolfile!G398</f>
        <v>56</v>
      </c>
      <c r="H238">
        <f ca="1">inputfromtsbtoolfile!H398</f>
        <v>56</v>
      </c>
      <c r="I238">
        <f ca="1">inputfromtsbtoolfile!I398</f>
        <v>31</v>
      </c>
      <c r="J238">
        <f ca="1">inputfromtsbtoolfile!J398</f>
        <v>50</v>
      </c>
      <c r="K238" t="str">
        <f ca="1">inputfromtsbtoolfile!K398</f>
        <v>[5</v>
      </c>
      <c r="L238" t="str">
        <f ca="1">inputfromtsbtoolfile!L398</f>
        <v xml:space="preserve"> 5 ]</v>
      </c>
    </row>
    <row r="239" spans="1:12">
      <c r="A239" t="s">
        <v>1658</v>
      </c>
      <c r="B239" t="str">
        <f ca="1">inputfromtsbtoolfile!B433</f>
        <v xml:space="preserve"> riki ELLISON</v>
      </c>
      <c r="C239" t="str">
        <f ca="1">inputfromtsbtoolfile!C433</f>
        <v xml:space="preserve"> Face=0x26</v>
      </c>
      <c r="D239" t="str">
        <f ca="1">inputfromtsbtoolfile!D433</f>
        <v xml:space="preserve"> #50</v>
      </c>
      <c r="E239">
        <f ca="1">inputfromtsbtoolfile!E433</f>
        <v>25</v>
      </c>
      <c r="F239">
        <f ca="1">inputfromtsbtoolfile!F433</f>
        <v>31</v>
      </c>
      <c r="G239">
        <f ca="1">inputfromtsbtoolfile!G433</f>
        <v>38</v>
      </c>
      <c r="H239">
        <f ca="1">inputfromtsbtoolfile!H433</f>
        <v>38</v>
      </c>
      <c r="I239">
        <f ca="1">inputfromtsbtoolfile!I433</f>
        <v>44</v>
      </c>
      <c r="J239">
        <f ca="1">inputfromtsbtoolfile!J433</f>
        <v>25</v>
      </c>
      <c r="K239" t="str">
        <f ca="1">inputfromtsbtoolfile!K433</f>
        <v>[1</v>
      </c>
      <c r="L239" t="str">
        <f ca="1">inputfromtsbtoolfile!L433</f>
        <v xml:space="preserve"> 20 ]</v>
      </c>
    </row>
    <row r="240" spans="1:12">
      <c r="A240" t="s">
        <v>1658</v>
      </c>
      <c r="B240" t="str">
        <f ca="1">inputfromtsbtoolfile!B468</f>
        <v xml:space="preserve"> gary PLUMMER</v>
      </c>
      <c r="C240" t="str">
        <f ca="1">inputfromtsbtoolfile!C468</f>
        <v xml:space="preserve"> Face=0x24</v>
      </c>
      <c r="D240" t="str">
        <f ca="1">inputfromtsbtoolfile!D468</f>
        <v xml:space="preserve"> #50</v>
      </c>
      <c r="E240">
        <f ca="1">inputfromtsbtoolfile!E468</f>
        <v>25</v>
      </c>
      <c r="F240">
        <f ca="1">inputfromtsbtoolfile!F468</f>
        <v>38</v>
      </c>
      <c r="G240">
        <f ca="1">inputfromtsbtoolfile!G468</f>
        <v>44</v>
      </c>
      <c r="H240">
        <f ca="1">inputfromtsbtoolfile!H468</f>
        <v>69</v>
      </c>
      <c r="I240">
        <f ca="1">inputfromtsbtoolfile!I468</f>
        <v>19</v>
      </c>
      <c r="J240">
        <f ca="1">inputfromtsbtoolfile!J468</f>
        <v>44</v>
      </c>
      <c r="K240" t="str">
        <f ca="1">inputfromtsbtoolfile!K468</f>
        <v>[2</v>
      </c>
      <c r="L240" t="str">
        <f ca="1">inputfromtsbtoolfile!L468</f>
        <v xml:space="preserve"> 1 ]</v>
      </c>
    </row>
    <row r="241" spans="1:12">
      <c r="A241" t="s">
        <v>1658</v>
      </c>
      <c r="B241" t="str">
        <f ca="1">inputfromtsbtoolfile!B503</f>
        <v xml:space="preserve"> david WYMAN</v>
      </c>
      <c r="C241" t="str">
        <f ca="1">inputfromtsbtoolfile!C503</f>
        <v xml:space="preserve"> Face=0x13</v>
      </c>
      <c r="D241" t="str">
        <f ca="1">inputfromtsbtoolfile!D503</f>
        <v xml:space="preserve"> #92</v>
      </c>
      <c r="E241">
        <f ca="1">inputfromtsbtoolfile!E503</f>
        <v>25</v>
      </c>
      <c r="F241">
        <f ca="1">inputfromtsbtoolfile!F503</f>
        <v>31</v>
      </c>
      <c r="G241">
        <f ca="1">inputfromtsbtoolfile!G503</f>
        <v>38</v>
      </c>
      <c r="H241">
        <f ca="1">inputfromtsbtoolfile!H503</f>
        <v>38</v>
      </c>
      <c r="I241">
        <f ca="1">inputfromtsbtoolfile!I503</f>
        <v>19</v>
      </c>
      <c r="J241">
        <f ca="1">inputfromtsbtoolfile!J503</f>
        <v>38</v>
      </c>
      <c r="K241" t="str">
        <f ca="1">inputfromtsbtoolfile!K503</f>
        <v>[16</v>
      </c>
      <c r="L241" t="str">
        <f ca="1">inputfromtsbtoolfile!L503</f>
        <v xml:space="preserve"> 51 ]</v>
      </c>
    </row>
    <row r="242" spans="1:12">
      <c r="A242" t="s">
        <v>1658</v>
      </c>
      <c r="B242" t="str">
        <f ca="1">inputfromtsbtoolfile!B538</f>
        <v xml:space="preserve"> tracy ROCKER</v>
      </c>
      <c r="C242" t="str">
        <f ca="1">inputfromtsbtoolfile!C538</f>
        <v xml:space="preserve"> Face=0x8e</v>
      </c>
      <c r="D242" t="str">
        <f ca="1">inputfromtsbtoolfile!D538</f>
        <v xml:space="preserve"> #99</v>
      </c>
      <c r="E242">
        <f ca="1">inputfromtsbtoolfile!E538</f>
        <v>25</v>
      </c>
      <c r="F242">
        <f ca="1">inputfromtsbtoolfile!F538</f>
        <v>31</v>
      </c>
      <c r="G242">
        <f ca="1">inputfromtsbtoolfile!G538</f>
        <v>38</v>
      </c>
      <c r="H242">
        <f ca="1">inputfromtsbtoolfile!H538</f>
        <v>50</v>
      </c>
      <c r="I242">
        <f ca="1">inputfromtsbtoolfile!I538</f>
        <v>19</v>
      </c>
      <c r="J242">
        <f ca="1">inputfromtsbtoolfile!J538</f>
        <v>44</v>
      </c>
      <c r="K242" t="str">
        <f ca="1">inputfromtsbtoolfile!K538</f>
        <v>[33</v>
      </c>
      <c r="L242" t="str">
        <f ca="1">inputfromtsbtoolfile!L538</f>
        <v xml:space="preserve"> 1 ]</v>
      </c>
    </row>
    <row r="243" spans="1:12">
      <c r="A243" t="s">
        <v>1658</v>
      </c>
      <c r="B243" t="str">
        <f ca="1">inputfromtsbtoolfile!B573</f>
        <v xml:space="preserve"> gary REASONS</v>
      </c>
      <c r="C243" t="str">
        <f ca="1">inputfromtsbtoolfile!C573</f>
        <v xml:space="preserve"> Face=0x26</v>
      </c>
      <c r="D243" t="str">
        <f ca="1">inputfromtsbtoolfile!D573</f>
        <v xml:space="preserve"> #55</v>
      </c>
      <c r="E243">
        <f ca="1">inputfromtsbtoolfile!E573</f>
        <v>25</v>
      </c>
      <c r="F243">
        <f ca="1">inputfromtsbtoolfile!F573</f>
        <v>38</v>
      </c>
      <c r="G243">
        <f ca="1">inputfromtsbtoolfile!G573</f>
        <v>44</v>
      </c>
      <c r="H243">
        <f ca="1">inputfromtsbtoolfile!H573</f>
        <v>38</v>
      </c>
      <c r="I243">
        <f ca="1">inputfromtsbtoolfile!I573</f>
        <v>63</v>
      </c>
      <c r="J243">
        <f ca="1">inputfromtsbtoolfile!J573</f>
        <v>44</v>
      </c>
      <c r="K243" t="str">
        <f ca="1">inputfromtsbtoolfile!K573</f>
        <v>[2</v>
      </c>
      <c r="L243" t="str">
        <f ca="1">inputfromtsbtoolfile!L573</f>
        <v xml:space="preserve"> 38 ]</v>
      </c>
    </row>
    <row r="244" spans="1:12">
      <c r="A244" t="s">
        <v>1658</v>
      </c>
      <c r="B244" t="str">
        <f ca="1">inputfromtsbtoolfile!B608</f>
        <v xml:space="preserve"> byron EVANS</v>
      </c>
      <c r="C244" t="str">
        <f ca="1">inputfromtsbtoolfile!C608</f>
        <v xml:space="preserve"> Face=0xc7</v>
      </c>
      <c r="D244" t="str">
        <f ca="1">inputfromtsbtoolfile!D608</f>
        <v xml:space="preserve"> #56</v>
      </c>
      <c r="E244">
        <f ca="1">inputfromtsbtoolfile!E608</f>
        <v>25</v>
      </c>
      <c r="F244">
        <f ca="1">inputfromtsbtoolfile!F608</f>
        <v>31</v>
      </c>
      <c r="G244">
        <f ca="1">inputfromtsbtoolfile!G608</f>
        <v>38</v>
      </c>
      <c r="H244">
        <f ca="1">inputfromtsbtoolfile!H608</f>
        <v>44</v>
      </c>
      <c r="I244">
        <f ca="1">inputfromtsbtoolfile!I608</f>
        <v>31</v>
      </c>
      <c r="J244">
        <f ca="1">inputfromtsbtoolfile!J608</f>
        <v>44</v>
      </c>
      <c r="K244" t="str">
        <f ca="1">inputfromtsbtoolfile!K608</f>
        <v>[5</v>
      </c>
      <c r="L244" t="str">
        <f ca="1">inputfromtsbtoolfile!L608</f>
        <v xml:space="preserve"> 12 ]</v>
      </c>
    </row>
    <row r="245" spans="1:12">
      <c r="A245" t="s">
        <v>1658</v>
      </c>
      <c r="B245" t="str">
        <f ca="1">inputfromtsbtoolfile!B643</f>
        <v xml:space="preserve"> eric HILL</v>
      </c>
      <c r="C245" t="str">
        <f ca="1">inputfromtsbtoolfile!C643</f>
        <v xml:space="preserve"> Face=0xa1</v>
      </c>
      <c r="D245" t="str">
        <f ca="1">inputfromtsbtoolfile!D643</f>
        <v xml:space="preserve"> #58</v>
      </c>
      <c r="E245">
        <f ca="1">inputfromtsbtoolfile!E643</f>
        <v>25</v>
      </c>
      <c r="F245">
        <f ca="1">inputfromtsbtoolfile!F643</f>
        <v>31</v>
      </c>
      <c r="G245">
        <f ca="1">inputfromtsbtoolfile!G643</f>
        <v>31</v>
      </c>
      <c r="H245">
        <f ca="1">inputfromtsbtoolfile!H643</f>
        <v>38</v>
      </c>
      <c r="I245">
        <f ca="1">inputfromtsbtoolfile!I643</f>
        <v>19</v>
      </c>
      <c r="J245">
        <f ca="1">inputfromtsbtoolfile!J643</f>
        <v>38</v>
      </c>
      <c r="K245" t="str">
        <f ca="1">inputfromtsbtoolfile!K643</f>
        <v>[7</v>
      </c>
      <c r="L245" t="str">
        <f ca="1">inputfromtsbtoolfile!L643</f>
        <v xml:space="preserve"> 5 ]</v>
      </c>
    </row>
    <row r="246" spans="1:12">
      <c r="A246" t="s">
        <v>1658</v>
      </c>
      <c r="B246" t="str">
        <f ca="1">inputfromtsbtoolfile!B678</f>
        <v xml:space="preserve"> jimmie JONES</v>
      </c>
      <c r="C246" t="str">
        <f ca="1">inputfromtsbtoolfile!C678</f>
        <v xml:space="preserve"> Face=0xd1</v>
      </c>
      <c r="D246" t="str">
        <f ca="1">inputfromtsbtoolfile!D678</f>
        <v xml:space="preserve"> #97</v>
      </c>
      <c r="E246">
        <f ca="1">inputfromtsbtoolfile!E678</f>
        <v>31</v>
      </c>
      <c r="F246">
        <f ca="1">inputfromtsbtoolfile!F678</f>
        <v>31</v>
      </c>
      <c r="G246">
        <f ca="1">inputfromtsbtoolfile!G678</f>
        <v>50</v>
      </c>
      <c r="H246">
        <f ca="1">inputfromtsbtoolfile!H678</f>
        <v>56</v>
      </c>
      <c r="I246">
        <f ca="1">inputfromtsbtoolfile!I678</f>
        <v>19</v>
      </c>
      <c r="J246">
        <f ca="1">inputfromtsbtoolfile!J678</f>
        <v>69</v>
      </c>
      <c r="K246" t="str">
        <f ca="1">inputfromtsbtoolfile!K678</f>
        <v>[64</v>
      </c>
      <c r="L246" t="str">
        <f ca="1">inputfromtsbtoolfile!L678</f>
        <v xml:space="preserve"> 2 ]</v>
      </c>
    </row>
    <row r="247" spans="1:12">
      <c r="A247" t="s">
        <v>1658</v>
      </c>
      <c r="B247" t="str">
        <f ca="1">inputfromtsbtoolfile!B713</f>
        <v xml:space="preserve"> mike SINGLETARY</v>
      </c>
      <c r="C247" t="str">
        <f ca="1">inputfromtsbtoolfile!C713</f>
        <v xml:space="preserve"> Face=0xa6</v>
      </c>
      <c r="D247" t="str">
        <f ca="1">inputfromtsbtoolfile!D713</f>
        <v xml:space="preserve"> #50</v>
      </c>
      <c r="E247">
        <f ca="1">inputfromtsbtoolfile!E713</f>
        <v>38</v>
      </c>
      <c r="F247">
        <f ca="1">inputfromtsbtoolfile!F713</f>
        <v>50</v>
      </c>
      <c r="G247">
        <f ca="1">inputfromtsbtoolfile!G713</f>
        <v>56</v>
      </c>
      <c r="H247">
        <f ca="1">inputfromtsbtoolfile!H713</f>
        <v>75</v>
      </c>
      <c r="I247">
        <f ca="1">inputfromtsbtoolfile!I713</f>
        <v>19</v>
      </c>
      <c r="J247">
        <f ca="1">inputfromtsbtoolfile!J713</f>
        <v>81</v>
      </c>
      <c r="K247" t="str">
        <f ca="1">inputfromtsbtoolfile!K713</f>
        <v>[7</v>
      </c>
      <c r="L247" t="str">
        <f ca="1">inputfromtsbtoolfile!L713</f>
        <v xml:space="preserve"> 7 ]</v>
      </c>
    </row>
    <row r="248" spans="1:12">
      <c r="A248" t="s">
        <v>1658</v>
      </c>
      <c r="B248" t="str">
        <f ca="1">inputfromtsbtoolfile!B748</f>
        <v xml:space="preserve"> chris SPIELMAN</v>
      </c>
      <c r="C248" t="str">
        <f ca="1">inputfromtsbtoolfile!C748</f>
        <v xml:space="preserve"> Face=0x30</v>
      </c>
      <c r="D248" t="str">
        <f ca="1">inputfromtsbtoolfile!D748</f>
        <v xml:space="preserve"> #54</v>
      </c>
      <c r="E248">
        <f ca="1">inputfromtsbtoolfile!E748</f>
        <v>31</v>
      </c>
      <c r="F248">
        <f ca="1">inputfromtsbtoolfile!F748</f>
        <v>44</v>
      </c>
      <c r="G248">
        <f ca="1">inputfromtsbtoolfile!G748</f>
        <v>50</v>
      </c>
      <c r="H248">
        <f ca="1">inputfromtsbtoolfile!H748</f>
        <v>56</v>
      </c>
      <c r="I248">
        <f ca="1">inputfromtsbtoolfile!I748</f>
        <v>19</v>
      </c>
      <c r="J248">
        <f ca="1">inputfromtsbtoolfile!J748</f>
        <v>50</v>
      </c>
      <c r="K248" t="str">
        <f ca="1">inputfromtsbtoolfile!K748</f>
        <v>[20</v>
      </c>
      <c r="L248" t="str">
        <f ca="1">inputfromtsbtoolfile!L748</f>
        <v xml:space="preserve"> 12 ]</v>
      </c>
    </row>
    <row r="249" spans="1:12">
      <c r="A249" t="s">
        <v>1658</v>
      </c>
      <c r="B249" t="str">
        <f ca="1">inputfromtsbtoolfile!B783</f>
        <v xml:space="preserve"> brian NOBLE</v>
      </c>
      <c r="C249" t="str">
        <f ca="1">inputfromtsbtoolfile!C783</f>
        <v xml:space="preserve"> Face=0x4f</v>
      </c>
      <c r="D249" t="str">
        <f ca="1">inputfromtsbtoolfile!D783</f>
        <v xml:space="preserve"> #91</v>
      </c>
      <c r="E249">
        <f ca="1">inputfromtsbtoolfile!E783</f>
        <v>25</v>
      </c>
      <c r="F249">
        <f ca="1">inputfromtsbtoolfile!F783</f>
        <v>31</v>
      </c>
      <c r="G249">
        <f ca="1">inputfromtsbtoolfile!G783</f>
        <v>31</v>
      </c>
      <c r="H249">
        <f ca="1">inputfromtsbtoolfile!H783</f>
        <v>31</v>
      </c>
      <c r="I249">
        <f ca="1">inputfromtsbtoolfile!I783</f>
        <v>19</v>
      </c>
      <c r="J249">
        <f ca="1">inputfromtsbtoolfile!J783</f>
        <v>31</v>
      </c>
      <c r="K249" t="str">
        <f ca="1">inputfromtsbtoolfile!K783</f>
        <v>[9</v>
      </c>
      <c r="L249" t="str">
        <f ca="1">inputfromtsbtoolfile!L783</f>
        <v xml:space="preserve"> 2 ]</v>
      </c>
    </row>
    <row r="250" spans="1:12">
      <c r="A250" t="s">
        <v>1658</v>
      </c>
      <c r="B250" t="str">
        <f ca="1">inputfromtsbtoolfile!B818</f>
        <v xml:space="preserve"> scott STUDWELL</v>
      </c>
      <c r="C250" t="str">
        <f ca="1">inputfromtsbtoolfile!C818</f>
        <v xml:space="preserve"> Face=0x29</v>
      </c>
      <c r="D250" t="str">
        <f ca="1">inputfromtsbtoolfile!D818</f>
        <v xml:space="preserve"> #55</v>
      </c>
      <c r="E250">
        <f ca="1">inputfromtsbtoolfile!E818</f>
        <v>25</v>
      </c>
      <c r="F250">
        <f ca="1">inputfromtsbtoolfile!F818</f>
        <v>31</v>
      </c>
      <c r="G250">
        <f ca="1">inputfromtsbtoolfile!G818</f>
        <v>31</v>
      </c>
      <c r="H250">
        <f ca="1">inputfromtsbtoolfile!H818</f>
        <v>31</v>
      </c>
      <c r="I250">
        <f ca="1">inputfromtsbtoolfile!I818</f>
        <v>19</v>
      </c>
      <c r="J250">
        <f ca="1">inputfromtsbtoolfile!J818</f>
        <v>31</v>
      </c>
      <c r="K250" t="str">
        <f ca="1">inputfromtsbtoolfile!K818</f>
        <v>[1</v>
      </c>
      <c r="L250" t="str">
        <f ca="1">inputfromtsbtoolfile!L818</f>
        <v xml:space="preserve"> 4 ]</v>
      </c>
    </row>
    <row r="251" spans="1:12">
      <c r="A251" t="s">
        <v>1658</v>
      </c>
      <c r="B251" t="str">
        <f ca="1">inputfromtsbtoolfile!B853</f>
        <v xml:space="preserve"> eugene MARVE</v>
      </c>
      <c r="C251" t="str">
        <f ca="1">inputfromtsbtoolfile!C853</f>
        <v xml:space="preserve"> Face=0xc0</v>
      </c>
      <c r="D251" t="str">
        <f ca="1">inputfromtsbtoolfile!D853</f>
        <v xml:space="preserve"> #99</v>
      </c>
      <c r="E251">
        <f ca="1">inputfromtsbtoolfile!E853</f>
        <v>25</v>
      </c>
      <c r="F251">
        <f ca="1">inputfromtsbtoolfile!F853</f>
        <v>31</v>
      </c>
      <c r="G251">
        <f ca="1">inputfromtsbtoolfile!G853</f>
        <v>31</v>
      </c>
      <c r="H251">
        <f ca="1">inputfromtsbtoolfile!H853</f>
        <v>31</v>
      </c>
      <c r="I251">
        <f ca="1">inputfromtsbtoolfile!I853</f>
        <v>19</v>
      </c>
      <c r="J251">
        <f ca="1">inputfromtsbtoolfile!J853</f>
        <v>25</v>
      </c>
      <c r="K251" t="str">
        <f ca="1">inputfromtsbtoolfile!K853</f>
        <v>[25</v>
      </c>
      <c r="L251" t="str">
        <f ca="1">inputfromtsbtoolfile!L853</f>
        <v xml:space="preserve"> 1 ]</v>
      </c>
    </row>
    <row r="252" spans="1:12">
      <c r="A252" t="s">
        <v>1658</v>
      </c>
      <c r="B252" t="str">
        <f ca="1">inputfromtsbtoolfile!B888</f>
        <v xml:space="preserve"> matt MILLEN</v>
      </c>
      <c r="C252" t="str">
        <f ca="1">inputfromtsbtoolfile!C888</f>
        <v xml:space="preserve"> Face=0x1c</v>
      </c>
      <c r="D252" t="str">
        <f ca="1">inputfromtsbtoolfile!D888</f>
        <v xml:space="preserve"> #54</v>
      </c>
      <c r="E252">
        <f ca="1">inputfromtsbtoolfile!E888</f>
        <v>25</v>
      </c>
      <c r="F252">
        <f ca="1">inputfromtsbtoolfile!F888</f>
        <v>38</v>
      </c>
      <c r="G252">
        <f ca="1">inputfromtsbtoolfile!G888</f>
        <v>50</v>
      </c>
      <c r="H252">
        <f ca="1">inputfromtsbtoolfile!H888</f>
        <v>63</v>
      </c>
      <c r="I252">
        <f ca="1">inputfromtsbtoolfile!I888</f>
        <v>31</v>
      </c>
      <c r="J252">
        <f ca="1">inputfromtsbtoolfile!J888</f>
        <v>63</v>
      </c>
      <c r="K252" t="str">
        <f ca="1">inputfromtsbtoolfile!K888</f>
        <v>[3</v>
      </c>
      <c r="L252" t="str">
        <f ca="1">inputfromtsbtoolfile!L888</f>
        <v xml:space="preserve"> 7 ]</v>
      </c>
    </row>
    <row r="253" spans="1:12">
      <c r="A253" t="s">
        <v>1658</v>
      </c>
      <c r="B253" t="str">
        <f ca="1">inputfromtsbtoolfile!B923</f>
        <v xml:space="preserve"> frank STAMS</v>
      </c>
      <c r="C253" t="str">
        <f ca="1">inputfromtsbtoolfile!C923</f>
        <v xml:space="preserve"> Face=0x1e</v>
      </c>
      <c r="D253" t="str">
        <f ca="1">inputfromtsbtoolfile!D923</f>
        <v xml:space="preserve"> #50</v>
      </c>
      <c r="E253">
        <f ca="1">inputfromtsbtoolfile!E923</f>
        <v>25</v>
      </c>
      <c r="F253">
        <f ca="1">inputfromtsbtoolfile!F923</f>
        <v>31</v>
      </c>
      <c r="G253">
        <f ca="1">inputfromtsbtoolfile!G923</f>
        <v>38</v>
      </c>
      <c r="H253">
        <f ca="1">inputfromtsbtoolfile!H923</f>
        <v>31</v>
      </c>
      <c r="I253">
        <f ca="1">inputfromtsbtoolfile!I923</f>
        <v>19</v>
      </c>
      <c r="J253">
        <f ca="1">inputfromtsbtoolfile!J923</f>
        <v>25</v>
      </c>
      <c r="K253" t="str">
        <f ca="1">inputfromtsbtoolfile!K923</f>
        <v>[14</v>
      </c>
      <c r="L253" t="str">
        <f ca="1">inputfromtsbtoolfile!L923</f>
        <v xml:space="preserve"> 4 ]</v>
      </c>
    </row>
    <row r="254" spans="1:12">
      <c r="A254" t="s">
        <v>1658</v>
      </c>
      <c r="B254" t="str">
        <f ca="1">inputfromtsbtoolfile!B958</f>
        <v xml:space="preserve"> sam MILLS</v>
      </c>
      <c r="C254" t="str">
        <f ca="1">inputfromtsbtoolfile!C958</f>
        <v xml:space="preserve"> Face=0x83</v>
      </c>
      <c r="D254" t="str">
        <f ca="1">inputfromtsbtoolfile!D958</f>
        <v xml:space="preserve"> #51</v>
      </c>
      <c r="E254">
        <f ca="1">inputfromtsbtoolfile!E958</f>
        <v>25</v>
      </c>
      <c r="F254">
        <f ca="1">inputfromtsbtoolfile!F958</f>
        <v>38</v>
      </c>
      <c r="G254">
        <f ca="1">inputfromtsbtoolfile!G958</f>
        <v>44</v>
      </c>
      <c r="H254">
        <f ca="1">inputfromtsbtoolfile!H958</f>
        <v>50</v>
      </c>
      <c r="I254">
        <f ca="1">inputfromtsbtoolfile!I958</f>
        <v>19</v>
      </c>
      <c r="J254">
        <f ca="1">inputfromtsbtoolfile!J958</f>
        <v>31</v>
      </c>
      <c r="K254" t="str">
        <f ca="1">inputfromtsbtoolfile!K958</f>
        <v>[3</v>
      </c>
      <c r="L254" t="str">
        <f ca="1">inputfromtsbtoolfile!L958</f>
        <v xml:space="preserve"> 3 ]</v>
      </c>
    </row>
    <row r="255" spans="1:12">
      <c r="A255" t="s">
        <v>1658</v>
      </c>
      <c r="B255" t="str">
        <f ca="1">inputfromtsbtoolfile!B993</f>
        <v xml:space="preserve"> jessie TUGGLE</v>
      </c>
      <c r="C255" t="str">
        <f ca="1">inputfromtsbtoolfile!C993</f>
        <v xml:space="preserve"> Face=0xaa</v>
      </c>
      <c r="D255" t="str">
        <f ca="1">inputfromtsbtoolfile!D993</f>
        <v xml:space="preserve"> #58</v>
      </c>
      <c r="E255">
        <f ca="1">inputfromtsbtoolfile!E993</f>
        <v>25</v>
      </c>
      <c r="F255">
        <f ca="1">inputfromtsbtoolfile!F993</f>
        <v>38</v>
      </c>
      <c r="G255">
        <f ca="1">inputfromtsbtoolfile!G993</f>
        <v>44</v>
      </c>
      <c r="H255">
        <f ca="1">inputfromtsbtoolfile!H993</f>
        <v>38</v>
      </c>
      <c r="I255">
        <f ca="1">inputfromtsbtoolfile!I993</f>
        <v>19</v>
      </c>
      <c r="J255">
        <f ca="1">inputfromtsbtoolfile!J993</f>
        <v>50</v>
      </c>
      <c r="K255" t="str">
        <f ca="1">inputfromtsbtoolfile!K993</f>
        <v>[3</v>
      </c>
      <c r="L255" t="str">
        <f ca="1">inputfromtsbtoolfile!L993</f>
        <v xml:space="preserve"> 4 ]</v>
      </c>
    </row>
    <row r="256" spans="1:12">
      <c r="A256" t="s">
        <v>1659</v>
      </c>
      <c r="B256" t="str">
        <f ca="1">inputfromtsbtoolfile!B49</f>
        <v xml:space="preserve"> c. BENNETT</v>
      </c>
      <c r="C256" t="str">
        <f ca="1">inputfromtsbtoolfile!C49</f>
        <v xml:space="preserve"> Face=0x82</v>
      </c>
      <c r="D256" t="str">
        <f ca="1">inputfromtsbtoolfile!D49</f>
        <v xml:space="preserve"> #97</v>
      </c>
      <c r="E256">
        <f ca="1">inputfromtsbtoolfile!E49</f>
        <v>38</v>
      </c>
      <c r="F256">
        <f ca="1">inputfromtsbtoolfile!F49</f>
        <v>50</v>
      </c>
      <c r="G256">
        <f ca="1">inputfromtsbtoolfile!G49</f>
        <v>63</v>
      </c>
      <c r="H256">
        <f ca="1">inputfromtsbtoolfile!H49</f>
        <v>63</v>
      </c>
      <c r="I256">
        <f ca="1">inputfromtsbtoolfile!I49</f>
        <v>19</v>
      </c>
      <c r="J256">
        <f ca="1">inputfromtsbtoolfile!J49</f>
        <v>69</v>
      </c>
      <c r="K256" t="str">
        <f ca="1">inputfromtsbtoolfile!K49</f>
        <v>[29</v>
      </c>
      <c r="L256" t="str">
        <f ca="1">inputfromtsbtoolfile!L49</f>
        <v xml:space="preserve"> 7 ]</v>
      </c>
    </row>
    <row r="257" spans="1:12">
      <c r="A257" t="s">
        <v>1659</v>
      </c>
      <c r="B257" t="str">
        <f ca="1">inputfromtsbtoolfile!B84</f>
        <v xml:space="preserve"> chip BANKS</v>
      </c>
      <c r="C257" t="str">
        <f ca="1">inputfromtsbtoolfile!C84</f>
        <v xml:space="preserve"> Face=0x84</v>
      </c>
      <c r="D257" t="str">
        <f ca="1">inputfromtsbtoolfile!D84</f>
        <v xml:space="preserve"> #51</v>
      </c>
      <c r="E257">
        <f ca="1">inputfromtsbtoolfile!E84</f>
        <v>25</v>
      </c>
      <c r="F257">
        <f ca="1">inputfromtsbtoolfile!F84</f>
        <v>31</v>
      </c>
      <c r="G257">
        <f ca="1">inputfromtsbtoolfile!G84</f>
        <v>31</v>
      </c>
      <c r="H257">
        <f ca="1">inputfromtsbtoolfile!H84</f>
        <v>44</v>
      </c>
      <c r="I257">
        <f ca="1">inputfromtsbtoolfile!I84</f>
        <v>25</v>
      </c>
      <c r="J257">
        <f ca="1">inputfromtsbtoolfile!J84</f>
        <v>38</v>
      </c>
      <c r="K257" t="str">
        <f ca="1">inputfromtsbtoolfile!K84</f>
        <v>[43</v>
      </c>
      <c r="L257" t="str">
        <f ca="1">inputfromtsbtoolfile!L84</f>
        <v xml:space="preserve"> 10 ]</v>
      </c>
    </row>
    <row r="258" spans="1:12">
      <c r="A258" t="s">
        <v>1659</v>
      </c>
      <c r="B258" t="str">
        <f ca="1">inputfromtsbtoolfile!B119</f>
        <v xml:space="preserve"> david GRIGGS</v>
      </c>
      <c r="C258" t="str">
        <f ca="1">inputfromtsbtoolfile!C119</f>
        <v xml:space="preserve"> Face=0xa3</v>
      </c>
      <c r="D258" t="str">
        <f ca="1">inputfromtsbtoolfile!D119</f>
        <v xml:space="preserve"> #92</v>
      </c>
      <c r="E258">
        <f ca="1">inputfromtsbtoolfile!E119</f>
        <v>25</v>
      </c>
      <c r="F258">
        <f ca="1">inputfromtsbtoolfile!F119</f>
        <v>38</v>
      </c>
      <c r="G258">
        <f ca="1">inputfromtsbtoolfile!G119</f>
        <v>44</v>
      </c>
      <c r="H258">
        <f ca="1">inputfromtsbtoolfile!H119</f>
        <v>44</v>
      </c>
      <c r="I258">
        <f ca="1">inputfromtsbtoolfile!I119</f>
        <v>25</v>
      </c>
      <c r="J258">
        <f ca="1">inputfromtsbtoolfile!J119</f>
        <v>50</v>
      </c>
      <c r="K258" t="str">
        <f ca="1">inputfromtsbtoolfile!K119</f>
        <v>[49</v>
      </c>
      <c r="L258" t="str">
        <f ca="1">inputfromtsbtoolfile!L119</f>
        <v xml:space="preserve"> 5 ]</v>
      </c>
    </row>
    <row r="259" spans="1:12">
      <c r="A259" t="s">
        <v>1659</v>
      </c>
      <c r="B259" t="str">
        <f ca="1">inputfromtsbtoolfile!B154</f>
        <v xml:space="preserve"> chris SINGLETON</v>
      </c>
      <c r="C259" t="str">
        <f ca="1">inputfromtsbtoolfile!C154</f>
        <v xml:space="preserve"> Face=0x86</v>
      </c>
      <c r="D259" t="str">
        <f ca="1">inputfromtsbtoolfile!D154</f>
        <v xml:space="preserve"> #55</v>
      </c>
      <c r="E259">
        <f ca="1">inputfromtsbtoolfile!E154</f>
        <v>25</v>
      </c>
      <c r="F259">
        <f ca="1">inputfromtsbtoolfile!F154</f>
        <v>31</v>
      </c>
      <c r="G259">
        <f ca="1">inputfromtsbtoolfile!G154</f>
        <v>31</v>
      </c>
      <c r="H259">
        <f ca="1">inputfromtsbtoolfile!H154</f>
        <v>38</v>
      </c>
      <c r="I259">
        <f ca="1">inputfromtsbtoolfile!I154</f>
        <v>19</v>
      </c>
      <c r="J259">
        <f ca="1">inputfromtsbtoolfile!J154</f>
        <v>38</v>
      </c>
      <c r="K259" t="str">
        <f ca="1">inputfromtsbtoolfile!K154</f>
        <v>[25</v>
      </c>
      <c r="L259" t="str">
        <f ca="1">inputfromtsbtoolfile!L154</f>
        <v xml:space="preserve"> 6 ]</v>
      </c>
    </row>
    <row r="260" spans="1:12">
      <c r="A260" t="s">
        <v>1659</v>
      </c>
      <c r="B260" t="str">
        <f ca="1">inputfromtsbtoolfile!B189</f>
        <v xml:space="preserve"> joe MOTT</v>
      </c>
      <c r="C260" t="str">
        <f ca="1">inputfromtsbtoolfile!C189</f>
        <v xml:space="preserve"> Face=0x1f</v>
      </c>
      <c r="D260" t="str">
        <f ca="1">inputfromtsbtoolfile!D189</f>
        <v xml:space="preserve"> #51</v>
      </c>
      <c r="E260">
        <f ca="1">inputfromtsbtoolfile!E189</f>
        <v>25</v>
      </c>
      <c r="F260">
        <f ca="1">inputfromtsbtoolfile!F189</f>
        <v>31</v>
      </c>
      <c r="G260">
        <f ca="1">inputfromtsbtoolfile!G189</f>
        <v>31</v>
      </c>
      <c r="H260">
        <f ca="1">inputfromtsbtoolfile!H189</f>
        <v>44</v>
      </c>
      <c r="I260">
        <f ca="1">inputfromtsbtoolfile!I189</f>
        <v>19</v>
      </c>
      <c r="J260">
        <f ca="1">inputfromtsbtoolfile!J189</f>
        <v>31</v>
      </c>
      <c r="K260" t="str">
        <f ca="1">inputfromtsbtoolfile!K189</f>
        <v>[8</v>
      </c>
      <c r="L260" t="str">
        <f ca="1">inputfromtsbtoolfile!L189</f>
        <v xml:space="preserve"> 3 ]</v>
      </c>
    </row>
    <row r="261" spans="1:12">
      <c r="A261" t="s">
        <v>1659</v>
      </c>
      <c r="B261" t="str">
        <f ca="1">inputfromtsbtoolfile!B224</f>
        <v xml:space="preserve"> leon WHITE</v>
      </c>
      <c r="C261" t="str">
        <f ca="1">inputfromtsbtoolfile!C224</f>
        <v xml:space="preserve"> Face=0x8f</v>
      </c>
      <c r="D261" t="str">
        <f ca="1">inputfromtsbtoolfile!D224</f>
        <v xml:space="preserve"> #51</v>
      </c>
      <c r="E261">
        <f ca="1">inputfromtsbtoolfile!E224</f>
        <v>25</v>
      </c>
      <c r="F261">
        <f ca="1">inputfromtsbtoolfile!F224</f>
        <v>31</v>
      </c>
      <c r="G261">
        <f ca="1">inputfromtsbtoolfile!G224</f>
        <v>31</v>
      </c>
      <c r="H261">
        <f ca="1">inputfromtsbtoolfile!H224</f>
        <v>38</v>
      </c>
      <c r="I261">
        <f ca="1">inputfromtsbtoolfile!I224</f>
        <v>31</v>
      </c>
      <c r="J261">
        <f ca="1">inputfromtsbtoolfile!J224</f>
        <v>38</v>
      </c>
      <c r="K261" t="str">
        <f ca="1">inputfromtsbtoolfile!K224</f>
        <v>[7</v>
      </c>
      <c r="L261" t="str">
        <f ca="1">inputfromtsbtoolfile!L224</f>
        <v xml:space="preserve"> 0 ]</v>
      </c>
    </row>
    <row r="262" spans="1:12">
      <c r="A262" t="s">
        <v>1659</v>
      </c>
      <c r="B262" t="str">
        <f ca="1">inputfromtsbtoolfile!B259</f>
        <v xml:space="preserve"> clay MATTHEWS</v>
      </c>
      <c r="C262" t="str">
        <f ca="1">inputfromtsbtoolfile!C259</f>
        <v xml:space="preserve"> Face=0x4e</v>
      </c>
      <c r="D262" t="str">
        <f ca="1">inputfromtsbtoolfile!D259</f>
        <v xml:space="preserve"> #57</v>
      </c>
      <c r="E262">
        <f ca="1">inputfromtsbtoolfile!E259</f>
        <v>25</v>
      </c>
      <c r="F262">
        <f ca="1">inputfromtsbtoolfile!F259</f>
        <v>38</v>
      </c>
      <c r="G262">
        <f ca="1">inputfromtsbtoolfile!G259</f>
        <v>44</v>
      </c>
      <c r="H262">
        <f ca="1">inputfromtsbtoolfile!H259</f>
        <v>38</v>
      </c>
      <c r="I262">
        <f ca="1">inputfromtsbtoolfile!I259</f>
        <v>19</v>
      </c>
      <c r="J262">
        <f ca="1">inputfromtsbtoolfile!J259</f>
        <v>38</v>
      </c>
      <c r="K262" t="str">
        <f ca="1">inputfromtsbtoolfile!K259</f>
        <v>[66</v>
      </c>
      <c r="L262" t="str">
        <f ca="1">inputfromtsbtoolfile!L259</f>
        <v xml:space="preserve"> 12 ]</v>
      </c>
    </row>
    <row r="263" spans="1:12">
      <c r="A263" t="s">
        <v>1659</v>
      </c>
      <c r="B263" t="str">
        <f ca="1">inputfromtsbtoolfile!B294</f>
        <v xml:space="preserve"> ray CHILDRESS</v>
      </c>
      <c r="C263" t="str">
        <f ca="1">inputfromtsbtoolfile!C294</f>
        <v xml:space="preserve"> Face=0xc</v>
      </c>
      <c r="D263" t="str">
        <f ca="1">inputfromtsbtoolfile!D294</f>
        <v xml:space="preserve"> #79</v>
      </c>
      <c r="E263">
        <f ca="1">inputfromtsbtoolfile!E294</f>
        <v>38</v>
      </c>
      <c r="F263">
        <f ca="1">inputfromtsbtoolfile!F294</f>
        <v>50</v>
      </c>
      <c r="G263">
        <f ca="1">inputfromtsbtoolfile!G294</f>
        <v>56</v>
      </c>
      <c r="H263">
        <f ca="1">inputfromtsbtoolfile!H294</f>
        <v>63</v>
      </c>
      <c r="I263">
        <f ca="1">inputfromtsbtoolfile!I294</f>
        <v>19</v>
      </c>
      <c r="J263">
        <f ca="1">inputfromtsbtoolfile!J294</f>
        <v>69</v>
      </c>
      <c r="K263" t="str">
        <f ca="1">inputfromtsbtoolfile!K294</f>
        <v>[59</v>
      </c>
      <c r="L263" t="str">
        <f ca="1">inputfromtsbtoolfile!L294</f>
        <v xml:space="preserve"> 0 ]</v>
      </c>
    </row>
    <row r="264" spans="1:12">
      <c r="A264" t="s">
        <v>1659</v>
      </c>
      <c r="B264" t="str">
        <f ca="1">inputfromtsbtoolfile!B329</f>
        <v xml:space="preserve"> bryan HINKLE</v>
      </c>
      <c r="C264" t="str">
        <f ca="1">inputfromtsbtoolfile!C329</f>
        <v xml:space="preserve"> Face=0x4b</v>
      </c>
      <c r="D264" t="str">
        <f ca="1">inputfromtsbtoolfile!D329</f>
        <v xml:space="preserve"> #53</v>
      </c>
      <c r="E264">
        <f ca="1">inputfromtsbtoolfile!E329</f>
        <v>25</v>
      </c>
      <c r="F264">
        <f ca="1">inputfromtsbtoolfile!F329</f>
        <v>38</v>
      </c>
      <c r="G264">
        <f ca="1">inputfromtsbtoolfile!G329</f>
        <v>44</v>
      </c>
      <c r="H264">
        <f ca="1">inputfromtsbtoolfile!H329</f>
        <v>44</v>
      </c>
      <c r="I264">
        <f ca="1">inputfromtsbtoolfile!I329</f>
        <v>19</v>
      </c>
      <c r="J264">
        <f ca="1">inputfromtsbtoolfile!J329</f>
        <v>56</v>
      </c>
      <c r="K264" t="str">
        <f ca="1">inputfromtsbtoolfile!K329</f>
        <v>[12</v>
      </c>
      <c r="L264" t="str">
        <f ca="1">inputfromtsbtoolfile!L329</f>
        <v xml:space="preserve"> 12 ]</v>
      </c>
    </row>
    <row r="265" spans="1:12">
      <c r="A265" t="s">
        <v>1659</v>
      </c>
      <c r="B265" t="str">
        <f ca="1">inputfromtsbtoolfile!B364</f>
        <v xml:space="preserve"> simon FLETCHER</v>
      </c>
      <c r="C265" t="str">
        <f ca="1">inputfromtsbtoolfile!C364</f>
        <v xml:space="preserve"> Face=0xa2</v>
      </c>
      <c r="D265" t="str">
        <f ca="1">inputfromtsbtoolfile!D364</f>
        <v xml:space="preserve"> #73</v>
      </c>
      <c r="E265">
        <f ca="1">inputfromtsbtoolfile!E364</f>
        <v>38</v>
      </c>
      <c r="F265">
        <f ca="1">inputfromtsbtoolfile!F364</f>
        <v>50</v>
      </c>
      <c r="G265">
        <f ca="1">inputfromtsbtoolfile!G364</f>
        <v>56</v>
      </c>
      <c r="H265">
        <f ca="1">inputfromtsbtoolfile!H364</f>
        <v>38</v>
      </c>
      <c r="I265">
        <f ca="1">inputfromtsbtoolfile!I364</f>
        <v>19</v>
      </c>
      <c r="J265">
        <f ca="1">inputfromtsbtoolfile!J364</f>
        <v>69</v>
      </c>
      <c r="K265" t="str">
        <f ca="1">inputfromtsbtoolfile!K364</f>
        <v>[102</v>
      </c>
      <c r="L265" t="str">
        <f ca="1">inputfromtsbtoolfile!L364</f>
        <v xml:space="preserve"> 25 ]</v>
      </c>
    </row>
    <row r="266" spans="1:12">
      <c r="A266" t="s">
        <v>1659</v>
      </c>
      <c r="B266" t="str">
        <f ca="1">inputfromtsbtoolfile!B399</f>
        <v xml:space="preserve"> chris MARTIN</v>
      </c>
      <c r="C266" t="str">
        <f ca="1">inputfromtsbtoolfile!C399</f>
        <v xml:space="preserve"> Face=0x84</v>
      </c>
      <c r="D266" t="str">
        <f ca="1">inputfromtsbtoolfile!D399</f>
        <v xml:space="preserve"> #57</v>
      </c>
      <c r="E266">
        <f ca="1">inputfromtsbtoolfile!E399</f>
        <v>25</v>
      </c>
      <c r="F266">
        <f ca="1">inputfromtsbtoolfile!F399</f>
        <v>38</v>
      </c>
      <c r="G266">
        <f ca="1">inputfromtsbtoolfile!G399</f>
        <v>44</v>
      </c>
      <c r="H266">
        <f ca="1">inputfromtsbtoolfile!H399</f>
        <v>50</v>
      </c>
      <c r="I266">
        <f ca="1">inputfromtsbtoolfile!I399</f>
        <v>19</v>
      </c>
      <c r="J266">
        <f ca="1">inputfromtsbtoolfile!J399</f>
        <v>44</v>
      </c>
      <c r="K266" t="str">
        <f ca="1">inputfromtsbtoolfile!K399</f>
        <v>[17</v>
      </c>
      <c r="L266" t="str">
        <f ca="1">inputfromtsbtoolfile!L399</f>
        <v xml:space="preserve"> 5 ]</v>
      </c>
    </row>
    <row r="267" spans="1:12">
      <c r="A267" t="s">
        <v>1659</v>
      </c>
      <c r="B267" t="str">
        <f ca="1">inputfromtsbtoolfile!B434</f>
        <v xml:space="preserve"> jerry ROBINSON</v>
      </c>
      <c r="C267" t="str">
        <f ca="1">inputfromtsbtoolfile!C434</f>
        <v xml:space="preserve"> Face=0x8a</v>
      </c>
      <c r="D267" t="str">
        <f ca="1">inputfromtsbtoolfile!D434</f>
        <v xml:space="preserve"> #57</v>
      </c>
      <c r="E267">
        <f ca="1">inputfromtsbtoolfile!E434</f>
        <v>25</v>
      </c>
      <c r="F267">
        <f ca="1">inputfromtsbtoolfile!F434</f>
        <v>31</v>
      </c>
      <c r="G267">
        <f ca="1">inputfromtsbtoolfile!G434</f>
        <v>38</v>
      </c>
      <c r="H267">
        <f ca="1">inputfromtsbtoolfile!H434</f>
        <v>38</v>
      </c>
      <c r="I267">
        <f ca="1">inputfromtsbtoolfile!I434</f>
        <v>44</v>
      </c>
      <c r="J267">
        <f ca="1">inputfromtsbtoolfile!J434</f>
        <v>25</v>
      </c>
      <c r="K267" t="str">
        <f ca="1">inputfromtsbtoolfile!K434</f>
        <v>[12</v>
      </c>
      <c r="L267" t="str">
        <f ca="1">inputfromtsbtoolfile!L434</f>
        <v xml:space="preserve"> 20 ]</v>
      </c>
    </row>
    <row r="268" spans="1:12">
      <c r="A268" t="s">
        <v>1659</v>
      </c>
      <c r="B268" t="str">
        <f ca="1">inputfromtsbtoolfile!B469</f>
        <v xml:space="preserve"> henry ROLLING</v>
      </c>
      <c r="C268" t="str">
        <f ca="1">inputfromtsbtoolfile!C469</f>
        <v xml:space="preserve"> Face=0x80</v>
      </c>
      <c r="D268" t="str">
        <f ca="1">inputfromtsbtoolfile!D469</f>
        <v xml:space="preserve"> #57</v>
      </c>
      <c r="E268">
        <f ca="1">inputfromtsbtoolfile!E469</f>
        <v>25</v>
      </c>
      <c r="F268">
        <f ca="1">inputfromtsbtoolfile!F469</f>
        <v>31</v>
      </c>
      <c r="G268">
        <f ca="1">inputfromtsbtoolfile!G469</f>
        <v>38</v>
      </c>
      <c r="H268">
        <f ca="1">inputfromtsbtoolfile!H469</f>
        <v>38</v>
      </c>
      <c r="I268">
        <f ca="1">inputfromtsbtoolfile!I469</f>
        <v>31</v>
      </c>
      <c r="J268">
        <f ca="1">inputfromtsbtoolfile!J469</f>
        <v>50</v>
      </c>
      <c r="K268" t="str">
        <f ca="1">inputfromtsbtoolfile!K469</f>
        <v>[20</v>
      </c>
      <c r="L268" t="str">
        <f ca="1">inputfromtsbtoolfile!L469</f>
        <v xml:space="preserve"> 20 ]</v>
      </c>
    </row>
    <row r="269" spans="1:12">
      <c r="A269" t="s">
        <v>1659</v>
      </c>
      <c r="B269" t="str">
        <f ca="1">inputfromtsbtoolfile!B504</f>
        <v xml:space="preserve"> terry WOODEN</v>
      </c>
      <c r="C269" t="str">
        <f ca="1">inputfromtsbtoolfile!C504</f>
        <v xml:space="preserve"> Face=0xc0</v>
      </c>
      <c r="D269" t="str">
        <f ca="1">inputfromtsbtoolfile!D504</f>
        <v xml:space="preserve"> #51</v>
      </c>
      <c r="E269">
        <f ca="1">inputfromtsbtoolfile!E504</f>
        <v>25</v>
      </c>
      <c r="F269">
        <f ca="1">inputfromtsbtoolfile!F504</f>
        <v>31</v>
      </c>
      <c r="G269">
        <f ca="1">inputfromtsbtoolfile!G504</f>
        <v>38</v>
      </c>
      <c r="H269">
        <f ca="1">inputfromtsbtoolfile!H504</f>
        <v>38</v>
      </c>
      <c r="I269">
        <f ca="1">inputfromtsbtoolfile!I504</f>
        <v>19</v>
      </c>
      <c r="J269">
        <f ca="1">inputfromtsbtoolfile!J504</f>
        <v>25</v>
      </c>
      <c r="K269" t="str">
        <f ca="1">inputfromtsbtoolfile!K504</f>
        <v>[6</v>
      </c>
      <c r="L269" t="str">
        <f ca="1">inputfromtsbtoolfile!L504</f>
        <v xml:space="preserve"> 12 ]</v>
      </c>
    </row>
    <row r="270" spans="1:12">
      <c r="A270" t="s">
        <v>1659</v>
      </c>
      <c r="B270" t="str">
        <f ca="1">inputfromtsbtoolfile!B539</f>
        <v xml:space="preserve"> andre COLLINS</v>
      </c>
      <c r="C270" t="str">
        <f ca="1">inputfromtsbtoolfile!C539</f>
        <v xml:space="preserve"> Face=0xad</v>
      </c>
      <c r="D270" t="str">
        <f ca="1">inputfromtsbtoolfile!D539</f>
        <v xml:space="preserve"> #55</v>
      </c>
      <c r="E270">
        <f ca="1">inputfromtsbtoolfile!E539</f>
        <v>25</v>
      </c>
      <c r="F270">
        <f ca="1">inputfromtsbtoolfile!F539</f>
        <v>38</v>
      </c>
      <c r="G270">
        <f ca="1">inputfromtsbtoolfile!G539</f>
        <v>44</v>
      </c>
      <c r="H270">
        <f ca="1">inputfromtsbtoolfile!H539</f>
        <v>38</v>
      </c>
      <c r="I270">
        <f ca="1">inputfromtsbtoolfile!I539</f>
        <v>19</v>
      </c>
      <c r="J270">
        <f ca="1">inputfromtsbtoolfile!J539</f>
        <v>50</v>
      </c>
      <c r="K270" t="str">
        <f ca="1">inputfromtsbtoolfile!K539</f>
        <v>[62</v>
      </c>
      <c r="L270" t="str">
        <f ca="1">inputfromtsbtoolfile!L539</f>
        <v xml:space="preserve"> 1 ]</v>
      </c>
    </row>
    <row r="271" spans="1:12">
      <c r="A271" t="s">
        <v>1659</v>
      </c>
      <c r="B271" t="str">
        <f ca="1">inputfromtsbtoolfile!B574</f>
        <v xml:space="preserve"> carl BANKS</v>
      </c>
      <c r="C271" t="str">
        <f ca="1">inputfromtsbtoolfile!C574</f>
        <v xml:space="preserve"> Face=0x95</v>
      </c>
      <c r="D271" t="str">
        <f ca="1">inputfromtsbtoolfile!D574</f>
        <v xml:space="preserve"> #58</v>
      </c>
      <c r="E271">
        <f ca="1">inputfromtsbtoolfile!E574</f>
        <v>38</v>
      </c>
      <c r="F271">
        <f ca="1">inputfromtsbtoolfile!F574</f>
        <v>44</v>
      </c>
      <c r="G271">
        <f ca="1">inputfromtsbtoolfile!G574</f>
        <v>50</v>
      </c>
      <c r="H271">
        <f ca="1">inputfromtsbtoolfile!H574</f>
        <v>63</v>
      </c>
      <c r="I271">
        <f ca="1">inputfromtsbtoolfile!I574</f>
        <v>19</v>
      </c>
      <c r="J271">
        <f ca="1">inputfromtsbtoolfile!J574</f>
        <v>56</v>
      </c>
      <c r="K271" t="str">
        <f ca="1">inputfromtsbtoolfile!K574</f>
        <v>[12</v>
      </c>
      <c r="L271" t="str">
        <f ca="1">inputfromtsbtoolfile!L574</f>
        <v xml:space="preserve"> 2 ]</v>
      </c>
    </row>
    <row r="272" spans="1:12">
      <c r="A272" t="s">
        <v>1659</v>
      </c>
      <c r="B272" t="str">
        <f ca="1">inputfromtsbtoolfile!B609</f>
        <v xml:space="preserve"> seth JOYNER</v>
      </c>
      <c r="C272" t="str">
        <f ca="1">inputfromtsbtoolfile!C609</f>
        <v xml:space="preserve"> Face=0xb1</v>
      </c>
      <c r="D272" t="str">
        <f ca="1">inputfromtsbtoolfile!D609</f>
        <v xml:space="preserve"> #59</v>
      </c>
      <c r="E272">
        <f ca="1">inputfromtsbtoolfile!E609</f>
        <v>31</v>
      </c>
      <c r="F272">
        <f ca="1">inputfromtsbtoolfile!F609</f>
        <v>44</v>
      </c>
      <c r="G272">
        <f ca="1">inputfromtsbtoolfile!G609</f>
        <v>50</v>
      </c>
      <c r="H272">
        <f ca="1">inputfromtsbtoolfile!H609</f>
        <v>63</v>
      </c>
      <c r="I272">
        <f ca="1">inputfromtsbtoolfile!I609</f>
        <v>31</v>
      </c>
      <c r="J272">
        <f ca="1">inputfromtsbtoolfile!J609</f>
        <v>75</v>
      </c>
      <c r="K272" t="str">
        <f ca="1">inputfromtsbtoolfile!K609</f>
        <v>[48</v>
      </c>
      <c r="L272" t="str">
        <f ca="1">inputfromtsbtoolfile!L609</f>
        <v xml:space="preserve"> 12 ]</v>
      </c>
    </row>
    <row r="273" spans="1:12">
      <c r="A273" t="s">
        <v>1659</v>
      </c>
      <c r="B273" t="str">
        <f ca="1">inputfromtsbtoolfile!B644</f>
        <v xml:space="preserve"> anthony BELL</v>
      </c>
      <c r="C273" t="str">
        <f ca="1">inputfromtsbtoolfile!C644</f>
        <v xml:space="preserve"> Face=0x8d</v>
      </c>
      <c r="D273" t="str">
        <f ca="1">inputfromtsbtoolfile!D644</f>
        <v xml:space="preserve"> #55</v>
      </c>
      <c r="E273">
        <f ca="1">inputfromtsbtoolfile!E644</f>
        <v>25</v>
      </c>
      <c r="F273">
        <f ca="1">inputfromtsbtoolfile!F644</f>
        <v>31</v>
      </c>
      <c r="G273">
        <f ca="1">inputfromtsbtoolfile!G644</f>
        <v>31</v>
      </c>
      <c r="H273">
        <f ca="1">inputfromtsbtoolfile!H644</f>
        <v>38</v>
      </c>
      <c r="I273">
        <f ca="1">inputfromtsbtoolfile!I644</f>
        <v>31</v>
      </c>
      <c r="J273">
        <f ca="1">inputfromtsbtoolfile!J644</f>
        <v>44</v>
      </c>
      <c r="K273" t="str">
        <f ca="1">inputfromtsbtoolfile!K644</f>
        <v>[20</v>
      </c>
      <c r="L273" t="str">
        <f ca="1">inputfromtsbtoolfile!L644</f>
        <v xml:space="preserve"> 12 ]</v>
      </c>
    </row>
    <row r="274" spans="1:12">
      <c r="A274" t="s">
        <v>1659</v>
      </c>
      <c r="B274" t="str">
        <f ca="1">inputfromtsbtoolfile!B679</f>
        <v xml:space="preserve"> jack DEL RIO</v>
      </c>
      <c r="C274" t="str">
        <f ca="1">inputfromtsbtoolfile!C679</f>
        <v xml:space="preserve"> Face=0x43</v>
      </c>
      <c r="D274" t="str">
        <f ca="1">inputfromtsbtoolfile!D679</f>
        <v xml:space="preserve"> #55</v>
      </c>
      <c r="E274">
        <f ca="1">inputfromtsbtoolfile!E679</f>
        <v>25</v>
      </c>
      <c r="F274">
        <f ca="1">inputfromtsbtoolfile!F679</f>
        <v>31</v>
      </c>
      <c r="G274">
        <f ca="1">inputfromtsbtoolfile!G679</f>
        <v>38</v>
      </c>
      <c r="H274">
        <f ca="1">inputfromtsbtoolfile!H679</f>
        <v>38</v>
      </c>
      <c r="I274">
        <f ca="1">inputfromtsbtoolfile!I679</f>
        <v>19</v>
      </c>
      <c r="J274">
        <f ca="1">inputfromtsbtoolfile!J679</f>
        <v>44</v>
      </c>
      <c r="K274" t="str">
        <f ca="1">inputfromtsbtoolfile!K679</f>
        <v>[13</v>
      </c>
      <c r="L274" t="str">
        <f ca="1">inputfromtsbtoolfile!L679</f>
        <v xml:space="preserve"> 7 ]</v>
      </c>
    </row>
    <row r="275" spans="1:12">
      <c r="A275" t="s">
        <v>1659</v>
      </c>
      <c r="B275" t="str">
        <f ca="1">inputfromtsbtoolfile!B714</f>
        <v xml:space="preserve"> ron RIVERA</v>
      </c>
      <c r="C275" t="str">
        <f ca="1">inputfromtsbtoolfile!C714</f>
        <v xml:space="preserve"> Face=0x1e</v>
      </c>
      <c r="D275" t="str">
        <f ca="1">inputfromtsbtoolfile!D714</f>
        <v xml:space="preserve"> #59</v>
      </c>
      <c r="E275">
        <f ca="1">inputfromtsbtoolfile!E714</f>
        <v>25</v>
      </c>
      <c r="F275">
        <f ca="1">inputfromtsbtoolfile!F714</f>
        <v>31</v>
      </c>
      <c r="G275">
        <f ca="1">inputfromtsbtoolfile!G714</f>
        <v>38</v>
      </c>
      <c r="H275">
        <f ca="1">inputfromtsbtoolfile!H714</f>
        <v>44</v>
      </c>
      <c r="I275">
        <f ca="1">inputfromtsbtoolfile!I714</f>
        <v>31</v>
      </c>
      <c r="J275">
        <f ca="1">inputfromtsbtoolfile!J714</f>
        <v>44</v>
      </c>
      <c r="K275" t="str">
        <f ca="1">inputfromtsbtoolfile!K714</f>
        <v>[1</v>
      </c>
      <c r="L275" t="str">
        <f ca="1">inputfromtsbtoolfile!L714</f>
        <v xml:space="preserve"> 20 ]</v>
      </c>
    </row>
    <row r="276" spans="1:12">
      <c r="A276" t="s">
        <v>1659</v>
      </c>
      <c r="B276" t="str">
        <f ca="1">inputfromtsbtoolfile!B749</f>
        <v xml:space="preserve"> george JAMISON</v>
      </c>
      <c r="C276" t="str">
        <f ca="1">inputfromtsbtoolfile!C749</f>
        <v xml:space="preserve"> Face=0x96</v>
      </c>
      <c r="D276" t="str">
        <f ca="1">inputfromtsbtoolfile!D749</f>
        <v xml:space="preserve"> #58</v>
      </c>
      <c r="E276">
        <f ca="1">inputfromtsbtoolfile!E749</f>
        <v>25</v>
      </c>
      <c r="F276">
        <f ca="1">inputfromtsbtoolfile!F749</f>
        <v>31</v>
      </c>
      <c r="G276">
        <f ca="1">inputfromtsbtoolfile!G749</f>
        <v>31</v>
      </c>
      <c r="H276">
        <f ca="1">inputfromtsbtoolfile!H749</f>
        <v>25</v>
      </c>
      <c r="I276">
        <f ca="1">inputfromtsbtoolfile!I749</f>
        <v>19</v>
      </c>
      <c r="J276">
        <f ca="1">inputfromtsbtoolfile!J749</f>
        <v>25</v>
      </c>
      <c r="K276" t="str">
        <f ca="1">inputfromtsbtoolfile!K749</f>
        <v>[20</v>
      </c>
      <c r="L276" t="str">
        <f ca="1">inputfromtsbtoolfile!L749</f>
        <v xml:space="preserve"> 7 ]</v>
      </c>
    </row>
    <row r="277" spans="1:12">
      <c r="A277" t="s">
        <v>1659</v>
      </c>
      <c r="B277" t="str">
        <f ca="1">inputfromtsbtoolfile!B784</f>
        <v xml:space="preserve"> scott STEPHEN</v>
      </c>
      <c r="C277" t="str">
        <f ca="1">inputfromtsbtoolfile!C784</f>
        <v xml:space="preserve"> Face=0x87</v>
      </c>
      <c r="D277" t="str">
        <f ca="1">inputfromtsbtoolfile!D784</f>
        <v xml:space="preserve"> #54</v>
      </c>
      <c r="E277">
        <f ca="1">inputfromtsbtoolfile!E784</f>
        <v>25</v>
      </c>
      <c r="F277">
        <f ca="1">inputfromtsbtoolfile!F784</f>
        <v>31</v>
      </c>
      <c r="G277">
        <f ca="1">inputfromtsbtoolfile!G784</f>
        <v>31</v>
      </c>
      <c r="H277">
        <f ca="1">inputfromtsbtoolfile!H784</f>
        <v>31</v>
      </c>
      <c r="I277">
        <f ca="1">inputfromtsbtoolfile!I784</f>
        <v>38</v>
      </c>
      <c r="J277">
        <f ca="1">inputfromtsbtoolfile!J784</f>
        <v>31</v>
      </c>
      <c r="K277" t="str">
        <f ca="1">inputfromtsbtoolfile!K784</f>
        <v>[9</v>
      </c>
      <c r="L277" t="str">
        <f ca="1">inputfromtsbtoolfile!L784</f>
        <v xml:space="preserve"> 51 ]</v>
      </c>
    </row>
    <row r="278" spans="1:12">
      <c r="A278" t="s">
        <v>1659</v>
      </c>
      <c r="B278" t="str">
        <f ca="1">inputfromtsbtoolfile!B819</f>
        <v xml:space="preserve"> ray BERRY</v>
      </c>
      <c r="C278" t="str">
        <f ca="1">inputfromtsbtoolfile!C819</f>
        <v xml:space="preserve"> Face=0x2f</v>
      </c>
      <c r="D278" t="str">
        <f ca="1">inputfromtsbtoolfile!D819</f>
        <v xml:space="preserve"> #50</v>
      </c>
      <c r="E278">
        <f ca="1">inputfromtsbtoolfile!E819</f>
        <v>25</v>
      </c>
      <c r="F278">
        <f ca="1">inputfromtsbtoolfile!F819</f>
        <v>31</v>
      </c>
      <c r="G278">
        <f ca="1">inputfromtsbtoolfile!G819</f>
        <v>31</v>
      </c>
      <c r="H278">
        <f ca="1">inputfromtsbtoolfile!H819</f>
        <v>31</v>
      </c>
      <c r="I278">
        <f ca="1">inputfromtsbtoolfile!I819</f>
        <v>19</v>
      </c>
      <c r="J278">
        <f ca="1">inputfromtsbtoolfile!J819</f>
        <v>31</v>
      </c>
      <c r="K278" t="str">
        <f ca="1">inputfromtsbtoolfile!K819</f>
        <v>[1</v>
      </c>
      <c r="L278" t="str">
        <f ca="1">inputfromtsbtoolfile!L819</f>
        <v xml:space="preserve"> 12 ]</v>
      </c>
    </row>
    <row r="279" spans="1:12">
      <c r="A279" t="s">
        <v>1659</v>
      </c>
      <c r="B279" t="str">
        <f ca="1">inputfromtsbtoolfile!B854</f>
        <v xml:space="preserve"> broderick THOMAS</v>
      </c>
      <c r="C279" t="str">
        <f ca="1">inputfromtsbtoolfile!C854</f>
        <v xml:space="preserve"> Face=0xb4</v>
      </c>
      <c r="D279" t="str">
        <f ca="1">inputfromtsbtoolfile!D854</f>
        <v xml:space="preserve"> #51</v>
      </c>
      <c r="E279">
        <f ca="1">inputfromtsbtoolfile!E854</f>
        <v>25</v>
      </c>
      <c r="F279">
        <f ca="1">inputfromtsbtoolfile!F854</f>
        <v>31</v>
      </c>
      <c r="G279">
        <f ca="1">inputfromtsbtoolfile!G854</f>
        <v>38</v>
      </c>
      <c r="H279">
        <f ca="1">inputfromtsbtoolfile!H854</f>
        <v>38</v>
      </c>
      <c r="I279">
        <f ca="1">inputfromtsbtoolfile!I854</f>
        <v>19</v>
      </c>
      <c r="J279">
        <f ca="1">inputfromtsbtoolfile!J854</f>
        <v>56</v>
      </c>
      <c r="K279" t="str">
        <f ca="1">inputfromtsbtoolfile!K854</f>
        <v>[87</v>
      </c>
      <c r="L279" t="str">
        <f ca="1">inputfromtsbtoolfile!L854</f>
        <v xml:space="preserve"> 1 ]</v>
      </c>
    </row>
    <row r="280" spans="1:12">
      <c r="A280" t="s">
        <v>1659</v>
      </c>
      <c r="B280" t="str">
        <f ca="1">inputfromtsbtoolfile!B889</f>
        <v xml:space="preserve"> charles HALEY</v>
      </c>
      <c r="C280" t="str">
        <f ca="1">inputfromtsbtoolfile!C889</f>
        <v xml:space="preserve"> Face=0xb7</v>
      </c>
      <c r="D280" t="str">
        <f ca="1">inputfromtsbtoolfile!D889</f>
        <v xml:space="preserve"> #94</v>
      </c>
      <c r="E280">
        <f ca="1">inputfromtsbtoolfile!E889</f>
        <v>38</v>
      </c>
      <c r="F280">
        <f ca="1">inputfromtsbtoolfile!F889</f>
        <v>50</v>
      </c>
      <c r="G280">
        <f ca="1">inputfromtsbtoolfile!G889</f>
        <v>56</v>
      </c>
      <c r="H280">
        <f ca="1">inputfromtsbtoolfile!H889</f>
        <v>63</v>
      </c>
      <c r="I280">
        <f ca="1">inputfromtsbtoolfile!I889</f>
        <v>19</v>
      </c>
      <c r="J280">
        <f ca="1">inputfromtsbtoolfile!J889</f>
        <v>75</v>
      </c>
      <c r="K280" t="str">
        <f ca="1">inputfromtsbtoolfile!K889</f>
        <v>[122</v>
      </c>
      <c r="L280" t="str">
        <f ca="1">inputfromtsbtoolfile!L889</f>
        <v xml:space="preserve"> 1 ]</v>
      </c>
    </row>
    <row r="281" spans="1:12">
      <c r="A281" t="s">
        <v>1659</v>
      </c>
      <c r="B281" t="str">
        <f ca="1">inputfromtsbtoolfile!B924</f>
        <v xml:space="preserve"> kevin GREENE</v>
      </c>
      <c r="C281" t="str">
        <f ca="1">inputfromtsbtoolfile!C924</f>
        <v xml:space="preserve"> Face=0x43</v>
      </c>
      <c r="D281" t="str">
        <f ca="1">inputfromtsbtoolfile!D924</f>
        <v xml:space="preserve"> #91</v>
      </c>
      <c r="E281">
        <f ca="1">inputfromtsbtoolfile!E924</f>
        <v>38</v>
      </c>
      <c r="F281">
        <f ca="1">inputfromtsbtoolfile!F924</f>
        <v>50</v>
      </c>
      <c r="G281">
        <f ca="1">inputfromtsbtoolfile!G924</f>
        <v>56</v>
      </c>
      <c r="H281">
        <f ca="1">inputfromtsbtoolfile!H924</f>
        <v>69</v>
      </c>
      <c r="I281">
        <f ca="1">inputfromtsbtoolfile!I924</f>
        <v>19</v>
      </c>
      <c r="J281">
        <f ca="1">inputfromtsbtoolfile!J924</f>
        <v>69</v>
      </c>
      <c r="K281" t="str">
        <f ca="1">inputfromtsbtoolfile!K924</f>
        <v>[96</v>
      </c>
      <c r="L281" t="str">
        <f ca="1">inputfromtsbtoolfile!L924</f>
        <v xml:space="preserve"> 4 ]</v>
      </c>
    </row>
    <row r="282" spans="1:12">
      <c r="A282" t="s">
        <v>1659</v>
      </c>
      <c r="B282" t="str">
        <f ca="1">inputfromtsbtoolfile!B959</f>
        <v xml:space="preserve"> rickey JACKSON</v>
      </c>
      <c r="C282" t="str">
        <f ca="1">inputfromtsbtoolfile!C959</f>
        <v xml:space="preserve"> Face=0xcc</v>
      </c>
      <c r="D282" t="str">
        <f ca="1">inputfromtsbtoolfile!D959</f>
        <v xml:space="preserve"> #57</v>
      </c>
      <c r="E282">
        <f ca="1">inputfromtsbtoolfile!E959</f>
        <v>25</v>
      </c>
      <c r="F282">
        <f ca="1">inputfromtsbtoolfile!F959</f>
        <v>31</v>
      </c>
      <c r="G282">
        <f ca="1">inputfromtsbtoolfile!G959</f>
        <v>38</v>
      </c>
      <c r="H282">
        <f ca="1">inputfromtsbtoolfile!H959</f>
        <v>38</v>
      </c>
      <c r="I282">
        <f ca="1">inputfromtsbtoolfile!I959</f>
        <v>19</v>
      </c>
      <c r="J282">
        <f ca="1">inputfromtsbtoolfile!J959</f>
        <v>56</v>
      </c>
      <c r="K282" t="str">
        <f ca="1">inputfromtsbtoolfile!K959</f>
        <v>[38</v>
      </c>
      <c r="L282" t="str">
        <f ca="1">inputfromtsbtoolfile!L959</f>
        <v xml:space="preserve"> 3 ]</v>
      </c>
    </row>
    <row r="283" spans="1:12">
      <c r="A283" t="s">
        <v>1659</v>
      </c>
      <c r="B283" t="str">
        <f ca="1">inputfromtsbtoolfile!B994</f>
        <v xml:space="preserve"> michael REID</v>
      </c>
      <c r="C283" t="str">
        <f ca="1">inputfromtsbtoolfile!C994</f>
        <v xml:space="preserve"> Face=0x9c</v>
      </c>
      <c r="D283" t="str">
        <f ca="1">inputfromtsbtoolfile!D994</f>
        <v xml:space="preserve"> #95</v>
      </c>
      <c r="E283">
        <f ca="1">inputfromtsbtoolfile!E994</f>
        <v>25</v>
      </c>
      <c r="F283">
        <f ca="1">inputfromtsbtoolfile!F994</f>
        <v>31</v>
      </c>
      <c r="G283">
        <f ca="1">inputfromtsbtoolfile!G994</f>
        <v>38</v>
      </c>
      <c r="H283">
        <f ca="1">inputfromtsbtoolfile!H994</f>
        <v>38</v>
      </c>
      <c r="I283">
        <f ca="1">inputfromtsbtoolfile!I994</f>
        <v>19</v>
      </c>
      <c r="J283">
        <f ca="1">inputfromtsbtoolfile!J994</f>
        <v>31</v>
      </c>
      <c r="K283" t="str">
        <f ca="1">inputfromtsbtoolfile!K994</f>
        <v>[33</v>
      </c>
      <c r="L283" t="str">
        <f ca="1">inputfromtsbtoolfile!L994</f>
        <v xml:space="preserve"> 4 ]</v>
      </c>
    </row>
    <row r="284" spans="1:12">
      <c r="A284" t="s">
        <v>1666</v>
      </c>
      <c r="B284" t="str">
        <f ca="1">inputfromtsbtoolfile!B47</f>
        <v xml:space="preserve"> ray BENTLEY</v>
      </c>
      <c r="C284" t="str">
        <f ca="1">inputfromtsbtoolfile!C47</f>
        <v xml:space="preserve"> Face=0x30</v>
      </c>
      <c r="D284" t="str">
        <f ca="1">inputfromtsbtoolfile!D47</f>
        <v xml:space="preserve"> #50</v>
      </c>
      <c r="E284">
        <f ca="1">inputfromtsbtoolfile!E47</f>
        <v>25</v>
      </c>
      <c r="F284">
        <f ca="1">inputfromtsbtoolfile!F47</f>
        <v>31</v>
      </c>
      <c r="G284">
        <f ca="1">inputfromtsbtoolfile!G47</f>
        <v>38</v>
      </c>
      <c r="H284">
        <f ca="1">inputfromtsbtoolfile!H47</f>
        <v>38</v>
      </c>
      <c r="I284">
        <f ca="1">inputfromtsbtoolfile!I47</f>
        <v>31</v>
      </c>
      <c r="J284">
        <f ca="1">inputfromtsbtoolfile!J47</f>
        <v>56</v>
      </c>
      <c r="K284" t="str">
        <f ca="1">inputfromtsbtoolfile!K47</f>
        <v>[13</v>
      </c>
      <c r="L284" t="str">
        <f ca="1">inputfromtsbtoolfile!L47</f>
        <v xml:space="preserve"> 10 ]</v>
      </c>
    </row>
    <row r="285" spans="1:12">
      <c r="A285" t="s">
        <v>1666</v>
      </c>
      <c r="B285" t="str">
        <f ca="1">inputfromtsbtoolfile!B82</f>
        <v xml:space="preserve"> fredd YOUNG</v>
      </c>
      <c r="C285" t="str">
        <f ca="1">inputfromtsbtoolfile!C82</f>
        <v xml:space="preserve"> Face=0x31</v>
      </c>
      <c r="D285" t="str">
        <f ca="1">inputfromtsbtoolfile!D82</f>
        <v xml:space="preserve"> #56</v>
      </c>
      <c r="E285">
        <f ca="1">inputfromtsbtoolfile!E82</f>
        <v>25</v>
      </c>
      <c r="F285">
        <f ca="1">inputfromtsbtoolfile!F82</f>
        <v>31</v>
      </c>
      <c r="G285">
        <f ca="1">inputfromtsbtoolfile!G82</f>
        <v>31</v>
      </c>
      <c r="H285">
        <f ca="1">inputfromtsbtoolfile!H82</f>
        <v>31</v>
      </c>
      <c r="I285">
        <f ca="1">inputfromtsbtoolfile!I82</f>
        <v>25</v>
      </c>
      <c r="J285">
        <f ca="1">inputfromtsbtoolfile!J82</f>
        <v>31</v>
      </c>
      <c r="K285" t="str">
        <f ca="1">inputfromtsbtoolfile!K82</f>
        <v>[13</v>
      </c>
      <c r="L285" t="str">
        <f ca="1">inputfromtsbtoolfile!L82</f>
        <v xml:space="preserve"> 8 ]</v>
      </c>
    </row>
    <row r="286" spans="1:12">
      <c r="A286" t="s">
        <v>1666</v>
      </c>
      <c r="B286" t="str">
        <f ca="1">inputfromtsbtoolfile!B117</f>
        <v xml:space="preserve"> cliff ODOM</v>
      </c>
      <c r="C286" t="str">
        <f ca="1">inputfromtsbtoolfile!C117</f>
        <v xml:space="preserve"> Face=0xb1</v>
      </c>
      <c r="D286" t="str">
        <f ca="1">inputfromtsbtoolfile!D117</f>
        <v xml:space="preserve"> #93</v>
      </c>
      <c r="E286">
        <f ca="1">inputfromtsbtoolfile!E117</f>
        <v>25</v>
      </c>
      <c r="F286">
        <f ca="1">inputfromtsbtoolfile!F117</f>
        <v>31</v>
      </c>
      <c r="G286">
        <f ca="1">inputfromtsbtoolfile!G117</f>
        <v>38</v>
      </c>
      <c r="H286">
        <f ca="1">inputfromtsbtoolfile!H117</f>
        <v>44</v>
      </c>
      <c r="I286">
        <f ca="1">inputfromtsbtoolfile!I117</f>
        <v>25</v>
      </c>
      <c r="J286">
        <f ca="1">inputfromtsbtoolfile!J117</f>
        <v>44</v>
      </c>
      <c r="K286" t="str">
        <f ca="1">inputfromtsbtoolfile!K117</f>
        <v>[8</v>
      </c>
      <c r="L286" t="str">
        <f ca="1">inputfromtsbtoolfile!L117</f>
        <v xml:space="preserve"> 5 ]</v>
      </c>
    </row>
    <row r="287" spans="1:12">
      <c r="A287" t="s">
        <v>1666</v>
      </c>
      <c r="B287" t="str">
        <f ca="1">inputfromtsbtoolfile!B152</f>
        <v xml:space="preserve"> ed REYNOLDS</v>
      </c>
      <c r="C287" t="str">
        <f ca="1">inputfromtsbtoolfile!C152</f>
        <v xml:space="preserve"> Face=0xc2</v>
      </c>
      <c r="D287" t="str">
        <f ca="1">inputfromtsbtoolfile!D152</f>
        <v xml:space="preserve"> #95</v>
      </c>
      <c r="E287">
        <f ca="1">inputfromtsbtoolfile!E152</f>
        <v>25</v>
      </c>
      <c r="F287">
        <f ca="1">inputfromtsbtoolfile!F152</f>
        <v>31</v>
      </c>
      <c r="G287">
        <f ca="1">inputfromtsbtoolfile!G152</f>
        <v>38</v>
      </c>
      <c r="H287">
        <f ca="1">inputfromtsbtoolfile!H152</f>
        <v>38</v>
      </c>
      <c r="I287">
        <f ca="1">inputfromtsbtoolfile!I152</f>
        <v>19</v>
      </c>
      <c r="J287">
        <f ca="1">inputfromtsbtoolfile!J152</f>
        <v>31</v>
      </c>
      <c r="K287" t="str">
        <f ca="1">inputfromtsbtoolfile!K152</f>
        <v>[13</v>
      </c>
      <c r="L287" t="str">
        <f ca="1">inputfromtsbtoolfile!L152</f>
        <v xml:space="preserve"> 0 ]</v>
      </c>
    </row>
    <row r="288" spans="1:12">
      <c r="A288" t="s">
        <v>1666</v>
      </c>
      <c r="B288" t="str">
        <f ca="1">inputfromtsbtoolfile!B187</f>
        <v xml:space="preserve"> dennis BYRD</v>
      </c>
      <c r="C288" t="str">
        <f ca="1">inputfromtsbtoolfile!C187</f>
        <v xml:space="preserve"> Face=0x21</v>
      </c>
      <c r="D288" t="str">
        <f ca="1">inputfromtsbtoolfile!D187</f>
        <v xml:space="preserve"> #90</v>
      </c>
      <c r="E288">
        <f ca="1">inputfromtsbtoolfile!E187</f>
        <v>38</v>
      </c>
      <c r="F288">
        <f ca="1">inputfromtsbtoolfile!F187</f>
        <v>50</v>
      </c>
      <c r="G288">
        <f ca="1">inputfromtsbtoolfile!G187</f>
        <v>56</v>
      </c>
      <c r="H288">
        <f ca="1">inputfromtsbtoolfile!H187</f>
        <v>69</v>
      </c>
      <c r="I288">
        <f ca="1">inputfromtsbtoolfile!I187</f>
        <v>25</v>
      </c>
      <c r="J288">
        <f ca="1">inputfromtsbtoolfile!J187</f>
        <v>69</v>
      </c>
      <c r="K288" t="str">
        <f ca="1">inputfromtsbtoolfile!K187</f>
        <v>[108</v>
      </c>
      <c r="L288" t="str">
        <f ca="1">inputfromtsbtoolfile!L187</f>
        <v xml:space="preserve"> 7 ]</v>
      </c>
    </row>
    <row r="289" spans="1:12">
      <c r="A289" t="s">
        <v>1666</v>
      </c>
      <c r="B289" t="str">
        <f ca="1">inputfromtsbtoolfile!B222</f>
        <v xml:space="preserve"> kevin WALKER</v>
      </c>
      <c r="C289" t="str">
        <f ca="1">inputfromtsbtoolfile!C222</f>
        <v xml:space="preserve"> Face=0x96</v>
      </c>
      <c r="D289" t="str">
        <f ca="1">inputfromtsbtoolfile!D222</f>
        <v xml:space="preserve"> #59</v>
      </c>
      <c r="E289">
        <f ca="1">inputfromtsbtoolfile!E222</f>
        <v>25</v>
      </c>
      <c r="F289">
        <f ca="1">inputfromtsbtoolfile!F222</f>
        <v>31</v>
      </c>
      <c r="G289">
        <f ca="1">inputfromtsbtoolfile!G222</f>
        <v>38</v>
      </c>
      <c r="H289">
        <f ca="1">inputfromtsbtoolfile!H222</f>
        <v>38</v>
      </c>
      <c r="I289">
        <f ca="1">inputfromtsbtoolfile!I222</f>
        <v>19</v>
      </c>
      <c r="J289">
        <f ca="1">inputfromtsbtoolfile!J222</f>
        <v>31</v>
      </c>
      <c r="K289" t="str">
        <f ca="1">inputfromtsbtoolfile!K222</f>
        <v>[7</v>
      </c>
      <c r="L289" t="str">
        <f ca="1">inputfromtsbtoolfile!L222</f>
        <v xml:space="preserve"> 7 ]</v>
      </c>
    </row>
    <row r="290" spans="1:12">
      <c r="A290" t="s">
        <v>1666</v>
      </c>
      <c r="B290" t="str">
        <f ca="1">inputfromtsbtoolfile!B257</f>
        <v xml:space="preserve"> david GRAYSON</v>
      </c>
      <c r="C290" t="str">
        <f ca="1">inputfromtsbtoolfile!C257</f>
        <v xml:space="preserve"> Face=0x98</v>
      </c>
      <c r="D290" t="str">
        <f ca="1">inputfromtsbtoolfile!D257</f>
        <v xml:space="preserve"> #56</v>
      </c>
      <c r="E290">
        <f ca="1">inputfromtsbtoolfile!E257</f>
        <v>25</v>
      </c>
      <c r="F290">
        <f ca="1">inputfromtsbtoolfile!F257</f>
        <v>31</v>
      </c>
      <c r="G290">
        <f ca="1">inputfromtsbtoolfile!G257</f>
        <v>38</v>
      </c>
      <c r="H290">
        <f ca="1">inputfromtsbtoolfile!H257</f>
        <v>38</v>
      </c>
      <c r="I290">
        <f ca="1">inputfromtsbtoolfile!I257</f>
        <v>31</v>
      </c>
      <c r="J290">
        <f ca="1">inputfromtsbtoolfile!J257</f>
        <v>38</v>
      </c>
      <c r="K290" t="str">
        <f ca="1">inputfromtsbtoolfile!K257</f>
        <v>[25</v>
      </c>
      <c r="L290" t="str">
        <f ca="1">inputfromtsbtoolfile!L257</f>
        <v xml:space="preserve"> 25 ]</v>
      </c>
    </row>
    <row r="291" spans="1:12">
      <c r="A291" t="s">
        <v>1666</v>
      </c>
      <c r="B291" t="str">
        <f ca="1">inputfromtsbtoolfile!B292</f>
        <v xml:space="preserve"> al SMITH</v>
      </c>
      <c r="C291" t="str">
        <f ca="1">inputfromtsbtoolfile!C292</f>
        <v xml:space="preserve"> Face=0xc6</v>
      </c>
      <c r="D291" t="str">
        <f ca="1">inputfromtsbtoolfile!D292</f>
        <v xml:space="preserve"> #54</v>
      </c>
      <c r="E291">
        <f ca="1">inputfromtsbtoolfile!E292</f>
        <v>25</v>
      </c>
      <c r="F291">
        <f ca="1">inputfromtsbtoolfile!F292</f>
        <v>38</v>
      </c>
      <c r="G291">
        <f ca="1">inputfromtsbtoolfile!G292</f>
        <v>44</v>
      </c>
      <c r="H291">
        <f ca="1">inputfromtsbtoolfile!H292</f>
        <v>38</v>
      </c>
      <c r="I291">
        <f ca="1">inputfromtsbtoolfile!I292</f>
        <v>19</v>
      </c>
      <c r="J291">
        <f ca="1">inputfromtsbtoolfile!J292</f>
        <v>38</v>
      </c>
      <c r="K291" t="str">
        <f ca="1">inputfromtsbtoolfile!K292</f>
        <v>[7</v>
      </c>
      <c r="L291" t="str">
        <f ca="1">inputfromtsbtoolfile!L292</f>
        <v xml:space="preserve"> 1 ]</v>
      </c>
    </row>
    <row r="292" spans="1:12">
      <c r="A292" t="s">
        <v>1666</v>
      </c>
      <c r="B292" t="str">
        <f ca="1">inputfromtsbtoolfile!B327</f>
        <v xml:space="preserve"> david LITTLE</v>
      </c>
      <c r="C292" t="str">
        <f ca="1">inputfromtsbtoolfile!C327</f>
        <v xml:space="preserve"> Face=0xca</v>
      </c>
      <c r="D292" t="str">
        <f ca="1">inputfromtsbtoolfile!D327</f>
        <v xml:space="preserve"> #50</v>
      </c>
      <c r="E292">
        <f ca="1">inputfromtsbtoolfile!E327</f>
        <v>38</v>
      </c>
      <c r="F292">
        <f ca="1">inputfromtsbtoolfile!F327</f>
        <v>44</v>
      </c>
      <c r="G292">
        <f ca="1">inputfromtsbtoolfile!G327</f>
        <v>56</v>
      </c>
      <c r="H292">
        <f ca="1">inputfromtsbtoolfile!H327</f>
        <v>50</v>
      </c>
      <c r="I292">
        <f ca="1">inputfromtsbtoolfile!I327</f>
        <v>31</v>
      </c>
      <c r="J292">
        <f ca="1">inputfromtsbtoolfile!J327</f>
        <v>63</v>
      </c>
      <c r="K292" t="str">
        <f ca="1">inputfromtsbtoolfile!K327</f>
        <v>[20</v>
      </c>
      <c r="L292" t="str">
        <f ca="1">inputfromtsbtoolfile!L327</f>
        <v xml:space="preserve"> 21 ]</v>
      </c>
    </row>
    <row r="293" spans="1:12">
      <c r="A293" t="s">
        <v>1666</v>
      </c>
      <c r="B293" t="str">
        <f ca="1">inputfromtsbtoolfile!B362</f>
        <v xml:space="preserve"> michael BROOKS</v>
      </c>
      <c r="C293" t="str">
        <f ca="1">inputfromtsbtoolfile!C362</f>
        <v xml:space="preserve"> Face=0x98</v>
      </c>
      <c r="D293" t="str">
        <f ca="1">inputfromtsbtoolfile!D362</f>
        <v xml:space="preserve"> #56</v>
      </c>
      <c r="E293">
        <f ca="1">inputfromtsbtoolfile!E362</f>
        <v>25</v>
      </c>
      <c r="F293">
        <f ca="1">inputfromtsbtoolfile!F362</f>
        <v>38</v>
      </c>
      <c r="G293">
        <f ca="1">inputfromtsbtoolfile!G362</f>
        <v>44</v>
      </c>
      <c r="H293">
        <f ca="1">inputfromtsbtoolfile!H362</f>
        <v>56</v>
      </c>
      <c r="I293">
        <f ca="1">inputfromtsbtoolfile!I362</f>
        <v>19</v>
      </c>
      <c r="J293">
        <f ca="1">inputfromtsbtoolfile!J362</f>
        <v>56</v>
      </c>
      <c r="K293" t="str">
        <f ca="1">inputfromtsbtoolfile!K362</f>
        <v>[20</v>
      </c>
      <c r="L293" t="str">
        <f ca="1">inputfromtsbtoolfile!L362</f>
        <v xml:space="preserve"> 12 ]</v>
      </c>
    </row>
    <row r="294" spans="1:12">
      <c r="A294" t="s">
        <v>1666</v>
      </c>
      <c r="B294" t="str">
        <f ca="1">inputfromtsbtoolfile!B397</f>
        <v xml:space="preserve"> dino HACKETT</v>
      </c>
      <c r="C294" t="str">
        <f ca="1">inputfromtsbtoolfile!C397</f>
        <v xml:space="preserve"> Face=0x43</v>
      </c>
      <c r="D294" t="str">
        <f ca="1">inputfromtsbtoolfile!D397</f>
        <v xml:space="preserve"> #56</v>
      </c>
      <c r="E294">
        <f ca="1">inputfromtsbtoolfile!E397</f>
        <v>31</v>
      </c>
      <c r="F294">
        <f ca="1">inputfromtsbtoolfile!F397</f>
        <v>44</v>
      </c>
      <c r="G294">
        <f ca="1">inputfromtsbtoolfile!G397</f>
        <v>50</v>
      </c>
      <c r="H294">
        <f ca="1">inputfromtsbtoolfile!H397</f>
        <v>63</v>
      </c>
      <c r="I294">
        <f ca="1">inputfromtsbtoolfile!I397</f>
        <v>19</v>
      </c>
      <c r="J294">
        <f ca="1">inputfromtsbtoolfile!J397</f>
        <v>56</v>
      </c>
      <c r="K294" t="str">
        <f ca="1">inputfromtsbtoolfile!K397</f>
        <v>[6</v>
      </c>
      <c r="L294" t="str">
        <f ca="1">inputfromtsbtoolfile!L397</f>
        <v xml:space="preserve"> 5 ]</v>
      </c>
    </row>
    <row r="295" spans="1:12">
      <c r="A295" t="s">
        <v>1666</v>
      </c>
      <c r="B295" t="str">
        <f ca="1">inputfromtsbtoolfile!B432</f>
        <v xml:space="preserve"> scott DAVIS</v>
      </c>
      <c r="C295" t="str">
        <f ca="1">inputfromtsbtoolfile!C432</f>
        <v xml:space="preserve"> Face=0x27</v>
      </c>
      <c r="D295" t="str">
        <f ca="1">inputfromtsbtoolfile!D432</f>
        <v xml:space="preserve"> #70</v>
      </c>
      <c r="E295">
        <f ca="1">inputfromtsbtoolfile!E432</f>
        <v>25</v>
      </c>
      <c r="F295">
        <f ca="1">inputfromtsbtoolfile!F432</f>
        <v>38</v>
      </c>
      <c r="G295">
        <f ca="1">inputfromtsbtoolfile!G432</f>
        <v>44</v>
      </c>
      <c r="H295">
        <f ca="1">inputfromtsbtoolfile!H432</f>
        <v>63</v>
      </c>
      <c r="I295">
        <f ca="1">inputfromtsbtoolfile!I432</f>
        <v>25</v>
      </c>
      <c r="J295">
        <f ca="1">inputfromtsbtoolfile!J432</f>
        <v>63</v>
      </c>
      <c r="K295" t="str">
        <f ca="1">inputfromtsbtoolfile!K432</f>
        <v>[51</v>
      </c>
      <c r="L295" t="str">
        <f ca="1">inputfromtsbtoolfile!L432</f>
        <v xml:space="preserve"> 1 ]</v>
      </c>
    </row>
    <row r="296" spans="1:12">
      <c r="A296" t="s">
        <v>1666</v>
      </c>
      <c r="B296" t="str">
        <f ca="1">inputfromtsbtoolfile!B467</f>
        <v xml:space="preserve"> junior SEAU</v>
      </c>
      <c r="C296" t="str">
        <f ca="1">inputfromtsbtoolfile!C467</f>
        <v xml:space="preserve"> Face=0x9e</v>
      </c>
      <c r="D296" t="str">
        <f ca="1">inputfromtsbtoolfile!D467</f>
        <v xml:space="preserve"> #55</v>
      </c>
      <c r="E296">
        <f ca="1">inputfromtsbtoolfile!E467</f>
        <v>25</v>
      </c>
      <c r="F296">
        <f ca="1">inputfromtsbtoolfile!F467</f>
        <v>31</v>
      </c>
      <c r="G296">
        <f ca="1">inputfromtsbtoolfile!G467</f>
        <v>38</v>
      </c>
      <c r="H296">
        <f ca="1">inputfromtsbtoolfile!H467</f>
        <v>44</v>
      </c>
      <c r="I296">
        <f ca="1">inputfromtsbtoolfile!I467</f>
        <v>19</v>
      </c>
      <c r="J296">
        <f ca="1">inputfromtsbtoolfile!J467</f>
        <v>38</v>
      </c>
      <c r="K296" t="str">
        <f ca="1">inputfromtsbtoolfile!K467</f>
        <v>[5</v>
      </c>
      <c r="L296" t="str">
        <f ca="1">inputfromtsbtoolfile!L467</f>
        <v xml:space="preserve"> 1 ]</v>
      </c>
    </row>
    <row r="297" spans="1:12">
      <c r="A297" t="s">
        <v>1666</v>
      </c>
      <c r="B297" t="str">
        <f ca="1">inputfromtsbtoolfile!B502</f>
        <v xml:space="preserve"> cortez KENNEDY</v>
      </c>
      <c r="C297" t="str">
        <f ca="1">inputfromtsbtoolfile!C502</f>
        <v xml:space="preserve"> Face=0x9c</v>
      </c>
      <c r="D297" t="str">
        <f ca="1">inputfromtsbtoolfile!D502</f>
        <v xml:space="preserve"> #96</v>
      </c>
      <c r="E297">
        <f ca="1">inputfromtsbtoolfile!E502</f>
        <v>25</v>
      </c>
      <c r="F297">
        <f ca="1">inputfromtsbtoolfile!F502</f>
        <v>31</v>
      </c>
      <c r="G297">
        <f ca="1">inputfromtsbtoolfile!G502</f>
        <v>38</v>
      </c>
      <c r="H297">
        <f ca="1">inputfromtsbtoolfile!H502</f>
        <v>56</v>
      </c>
      <c r="I297">
        <f ca="1">inputfromtsbtoolfile!I502</f>
        <v>19</v>
      </c>
      <c r="J297">
        <f ca="1">inputfromtsbtoolfile!J502</f>
        <v>44</v>
      </c>
      <c r="K297" t="str">
        <f ca="1">inputfromtsbtoolfile!K502</f>
        <v>[16</v>
      </c>
      <c r="L297" t="str">
        <f ca="1">inputfromtsbtoolfile!L502</f>
        <v xml:space="preserve"> 0 ]</v>
      </c>
    </row>
    <row r="298" spans="1:12">
      <c r="A298" t="s">
        <v>1666</v>
      </c>
      <c r="B298" t="str">
        <f ca="1">inputfromtsbtoolfile!B537</f>
        <v xml:space="preserve"> greg MANUSKY</v>
      </c>
      <c r="C298" t="str">
        <f ca="1">inputfromtsbtoolfile!C537</f>
        <v xml:space="preserve"> Face=0xc</v>
      </c>
      <c r="D298" t="str">
        <f ca="1">inputfromtsbtoolfile!D537</f>
        <v xml:space="preserve"> #91</v>
      </c>
      <c r="E298">
        <f ca="1">inputfromtsbtoolfile!E537</f>
        <v>25</v>
      </c>
      <c r="F298">
        <f ca="1">inputfromtsbtoolfile!F537</f>
        <v>31</v>
      </c>
      <c r="G298">
        <f ca="1">inputfromtsbtoolfile!G537</f>
        <v>38</v>
      </c>
      <c r="H298">
        <f ca="1">inputfromtsbtoolfile!H537</f>
        <v>44</v>
      </c>
      <c r="I298">
        <f ca="1">inputfromtsbtoolfile!I537</f>
        <v>19</v>
      </c>
      <c r="J298">
        <f ca="1">inputfromtsbtoolfile!J537</f>
        <v>31</v>
      </c>
      <c r="K298" t="str">
        <f ca="1">inputfromtsbtoolfile!K537</f>
        <v>[5</v>
      </c>
      <c r="L298" t="str">
        <f ca="1">inputfromtsbtoolfile!L537</f>
        <v xml:space="preserve"> 1 ]</v>
      </c>
    </row>
    <row r="299" spans="1:12">
      <c r="A299" t="s">
        <v>1666</v>
      </c>
      <c r="B299" t="str">
        <f ca="1">inputfromtsbtoolfile!B572</f>
        <v xml:space="preserve"> pepper JOHNSON</v>
      </c>
      <c r="C299" t="str">
        <f ca="1">inputfromtsbtoolfile!C572</f>
        <v xml:space="preserve"> Face=0x9c</v>
      </c>
      <c r="D299" t="str">
        <f ca="1">inputfromtsbtoolfile!D572</f>
        <v xml:space="preserve"> #52</v>
      </c>
      <c r="E299">
        <f ca="1">inputfromtsbtoolfile!E572</f>
        <v>38</v>
      </c>
      <c r="F299">
        <f ca="1">inputfromtsbtoolfile!F572</f>
        <v>44</v>
      </c>
      <c r="G299">
        <f ca="1">inputfromtsbtoolfile!G572</f>
        <v>56</v>
      </c>
      <c r="H299">
        <f ca="1">inputfromtsbtoolfile!H572</f>
        <v>69</v>
      </c>
      <c r="I299">
        <f ca="1">inputfromtsbtoolfile!I572</f>
        <v>31</v>
      </c>
      <c r="J299">
        <f ca="1">inputfromtsbtoolfile!J572</f>
        <v>69</v>
      </c>
      <c r="K299" t="str">
        <f ca="1">inputfromtsbtoolfile!K572</f>
        <v>[33</v>
      </c>
      <c r="L299" t="str">
        <f ca="1">inputfromtsbtoolfile!L572</f>
        <v xml:space="preserve"> 6 ]</v>
      </c>
    </row>
    <row r="300" spans="1:12">
      <c r="A300" t="s">
        <v>1666</v>
      </c>
      <c r="B300" t="str">
        <f ca="1">inputfromtsbtoolfile!B607</f>
        <v xml:space="preserve"> jerome BROWN</v>
      </c>
      <c r="C300" t="str">
        <f ca="1">inputfromtsbtoolfile!C607</f>
        <v xml:space="preserve"> Face=0x8d</v>
      </c>
      <c r="D300" t="str">
        <f ca="1">inputfromtsbtoolfile!D607</f>
        <v xml:space="preserve"> #99</v>
      </c>
      <c r="E300">
        <f ca="1">inputfromtsbtoolfile!E607</f>
        <v>38</v>
      </c>
      <c r="F300">
        <f ca="1">inputfromtsbtoolfile!F607</f>
        <v>50</v>
      </c>
      <c r="G300">
        <f ca="1">inputfromtsbtoolfile!G607</f>
        <v>56</v>
      </c>
      <c r="H300">
        <f ca="1">inputfromtsbtoolfile!H607</f>
        <v>69</v>
      </c>
      <c r="I300">
        <f ca="1">inputfromtsbtoolfile!I607</f>
        <v>19</v>
      </c>
      <c r="J300">
        <f ca="1">inputfromtsbtoolfile!J607</f>
        <v>63</v>
      </c>
      <c r="K300" t="str">
        <f ca="1">inputfromtsbtoolfile!K607</f>
        <v>[7</v>
      </c>
      <c r="L300" t="str">
        <f ca="1">inputfromtsbtoolfile!L607</f>
        <v xml:space="preserve"> 3 ]</v>
      </c>
    </row>
    <row r="301" spans="1:12">
      <c r="A301" t="s">
        <v>1666</v>
      </c>
      <c r="B301" t="str">
        <f ca="1">inputfromtsbtoolfile!B642</f>
        <v xml:space="preserve"> garth JAX</v>
      </c>
      <c r="C301" t="str">
        <f ca="1">inputfromtsbtoolfile!C642</f>
        <v xml:space="preserve"> Face=0x43</v>
      </c>
      <c r="D301" t="str">
        <f ca="1">inputfromtsbtoolfile!D642</f>
        <v xml:space="preserve"> #53</v>
      </c>
      <c r="E301">
        <f ca="1">inputfromtsbtoolfile!E642</f>
        <v>25</v>
      </c>
      <c r="F301">
        <f ca="1">inputfromtsbtoolfile!F642</f>
        <v>31</v>
      </c>
      <c r="G301">
        <f ca="1">inputfromtsbtoolfile!G642</f>
        <v>38</v>
      </c>
      <c r="H301">
        <f ca="1">inputfromtsbtoolfile!H642</f>
        <v>31</v>
      </c>
      <c r="I301">
        <f ca="1">inputfromtsbtoolfile!I642</f>
        <v>31</v>
      </c>
      <c r="J301">
        <f ca="1">inputfromtsbtoolfile!J642</f>
        <v>44</v>
      </c>
      <c r="K301" t="str">
        <f ca="1">inputfromtsbtoolfile!K642</f>
        <v>[20</v>
      </c>
      <c r="L301" t="str">
        <f ca="1">inputfromtsbtoolfile!L642</f>
        <v xml:space="preserve"> 25 ]</v>
      </c>
    </row>
    <row r="302" spans="1:12">
      <c r="A302" t="s">
        <v>1666</v>
      </c>
      <c r="B302" t="str">
        <f ca="1">inputfromtsbtoolfile!B677</f>
        <v xml:space="preserve"> eugene LOCKHART</v>
      </c>
      <c r="C302" t="str">
        <f ca="1">inputfromtsbtoolfile!C677</f>
        <v xml:space="preserve"> Face=0xa4</v>
      </c>
      <c r="D302" t="str">
        <f ca="1">inputfromtsbtoolfile!D677</f>
        <v xml:space="preserve"> #56</v>
      </c>
      <c r="E302">
        <f ca="1">inputfromtsbtoolfile!E677</f>
        <v>31</v>
      </c>
      <c r="F302">
        <f ca="1">inputfromtsbtoolfile!F677</f>
        <v>44</v>
      </c>
      <c r="G302">
        <f ca="1">inputfromtsbtoolfile!G677</f>
        <v>50</v>
      </c>
      <c r="H302">
        <f ca="1">inputfromtsbtoolfile!H677</f>
        <v>56</v>
      </c>
      <c r="I302">
        <f ca="1">inputfromtsbtoolfile!I677</f>
        <v>19</v>
      </c>
      <c r="J302">
        <f ca="1">inputfromtsbtoolfile!J677</f>
        <v>56</v>
      </c>
      <c r="K302" t="str">
        <f ca="1">inputfromtsbtoolfile!K677</f>
        <v>[7</v>
      </c>
      <c r="L302" t="str">
        <f ca="1">inputfromtsbtoolfile!L677</f>
        <v xml:space="preserve"> 7 ]</v>
      </c>
    </row>
    <row r="303" spans="1:12">
      <c r="A303" t="s">
        <v>1666</v>
      </c>
      <c r="B303" t="str">
        <f ca="1">inputfromtsbtoolfile!B712</f>
        <v xml:space="preserve"> dan HAMPTON</v>
      </c>
      <c r="C303" t="str">
        <f ca="1">inputfromtsbtoolfile!C712</f>
        <v xml:space="preserve"> Face=0x2a</v>
      </c>
      <c r="D303" t="str">
        <f ca="1">inputfromtsbtoolfile!D712</f>
        <v xml:space="preserve"> #99</v>
      </c>
      <c r="E303">
        <f ca="1">inputfromtsbtoolfile!E712</f>
        <v>25</v>
      </c>
      <c r="F303">
        <f ca="1">inputfromtsbtoolfile!F712</f>
        <v>31</v>
      </c>
      <c r="G303">
        <f ca="1">inputfromtsbtoolfile!G712</f>
        <v>38</v>
      </c>
      <c r="H303">
        <f ca="1">inputfromtsbtoolfile!H712</f>
        <v>56</v>
      </c>
      <c r="I303">
        <f ca="1">inputfromtsbtoolfile!I712</f>
        <v>19</v>
      </c>
      <c r="J303">
        <f ca="1">inputfromtsbtoolfile!J712</f>
        <v>63</v>
      </c>
      <c r="K303" t="str">
        <f ca="1">inputfromtsbtoolfile!K712</f>
        <v>[1</v>
      </c>
      <c r="L303" t="str">
        <f ca="1">inputfromtsbtoolfile!L712</f>
        <v xml:space="preserve"> 2 ]</v>
      </c>
    </row>
    <row r="304" spans="1:12">
      <c r="A304" t="s">
        <v>1666</v>
      </c>
      <c r="B304" t="str">
        <f ca="1">inputfromtsbtoolfile!B747</f>
        <v xml:space="preserve"> dennis GIBSON</v>
      </c>
      <c r="C304" t="str">
        <f ca="1">inputfromtsbtoolfile!C747</f>
        <v xml:space="preserve"> Face=0x44</v>
      </c>
      <c r="D304" t="str">
        <f ca="1">inputfromtsbtoolfile!D747</f>
        <v xml:space="preserve"> #98</v>
      </c>
      <c r="E304">
        <f ca="1">inputfromtsbtoolfile!E747</f>
        <v>25</v>
      </c>
      <c r="F304">
        <f ca="1">inputfromtsbtoolfile!F747</f>
        <v>31</v>
      </c>
      <c r="G304">
        <f ca="1">inputfromtsbtoolfile!G747</f>
        <v>31</v>
      </c>
      <c r="H304">
        <f ca="1">inputfromtsbtoolfile!H747</f>
        <v>31</v>
      </c>
      <c r="I304">
        <f ca="1">inputfromtsbtoolfile!I747</f>
        <v>19</v>
      </c>
      <c r="J304">
        <f ca="1">inputfromtsbtoolfile!J747</f>
        <v>25</v>
      </c>
      <c r="K304" t="str">
        <f ca="1">inputfromtsbtoolfile!K747</f>
        <v>[5</v>
      </c>
      <c r="L304" t="str">
        <f ca="1">inputfromtsbtoolfile!L747</f>
        <v xml:space="preserve"> 5 ]</v>
      </c>
    </row>
    <row r="305" spans="1:12">
      <c r="A305" t="s">
        <v>1666</v>
      </c>
      <c r="B305" t="str">
        <f ca="1">inputfromtsbtoolfile!B782</f>
        <v xml:space="preserve"> johnny HOLLAND</v>
      </c>
      <c r="C305" t="str">
        <f ca="1">inputfromtsbtoolfile!C782</f>
        <v xml:space="preserve"> Face=0xc6</v>
      </c>
      <c r="D305" t="str">
        <f ca="1">inputfromtsbtoolfile!D782</f>
        <v xml:space="preserve"> #50</v>
      </c>
      <c r="E305">
        <f ca="1">inputfromtsbtoolfile!E782</f>
        <v>25</v>
      </c>
      <c r="F305">
        <f ca="1">inputfromtsbtoolfile!F782</f>
        <v>31</v>
      </c>
      <c r="G305">
        <f ca="1">inputfromtsbtoolfile!G782</f>
        <v>31</v>
      </c>
      <c r="H305">
        <f ca="1">inputfromtsbtoolfile!H782</f>
        <v>31</v>
      </c>
      <c r="I305">
        <f ca="1">inputfromtsbtoolfile!I782</f>
        <v>31</v>
      </c>
      <c r="J305">
        <f ca="1">inputfromtsbtoolfile!J782</f>
        <v>25</v>
      </c>
      <c r="K305" t="str">
        <f ca="1">inputfromtsbtoolfile!K782</f>
        <v>[11</v>
      </c>
      <c r="L305" t="str">
        <f ca="1">inputfromtsbtoolfile!L782</f>
        <v xml:space="preserve"> 9 ]</v>
      </c>
    </row>
    <row r="306" spans="1:12">
      <c r="A306" t="s">
        <v>1666</v>
      </c>
      <c r="B306" t="str">
        <f ca="1">inputfromtsbtoolfile!B817</f>
        <v xml:space="preserve"> keith MILLARD</v>
      </c>
      <c r="C306" t="str">
        <f ca="1">inputfromtsbtoolfile!C817</f>
        <v xml:space="preserve"> Face=0x1e</v>
      </c>
      <c r="D306" t="str">
        <f ca="1">inputfromtsbtoolfile!D817</f>
        <v xml:space="preserve"> #75</v>
      </c>
      <c r="E306">
        <f ca="1">inputfromtsbtoolfile!E817</f>
        <v>38</v>
      </c>
      <c r="F306">
        <f ca="1">inputfromtsbtoolfile!F817</f>
        <v>50</v>
      </c>
      <c r="G306">
        <f ca="1">inputfromtsbtoolfile!G817</f>
        <v>56</v>
      </c>
      <c r="H306">
        <f ca="1">inputfromtsbtoolfile!H817</f>
        <v>69</v>
      </c>
      <c r="I306">
        <f ca="1">inputfromtsbtoolfile!I817</f>
        <v>19</v>
      </c>
      <c r="J306">
        <f ca="1">inputfromtsbtoolfile!J817</f>
        <v>81</v>
      </c>
      <c r="K306" t="str">
        <f ca="1">inputfromtsbtoolfile!K817</f>
        <v>[20</v>
      </c>
      <c r="L306" t="str">
        <f ca="1">inputfromtsbtoolfile!L817</f>
        <v xml:space="preserve"> 3 ]</v>
      </c>
    </row>
    <row r="307" spans="1:12">
      <c r="A307" t="s">
        <v>1666</v>
      </c>
      <c r="B307" t="str">
        <f ca="1">inputfromtsbtoolfile!B852</f>
        <v xml:space="preserve"> winston MOSS</v>
      </c>
      <c r="C307" t="str">
        <f ca="1">inputfromtsbtoolfile!C852</f>
        <v xml:space="preserve"> Face=0xcd</v>
      </c>
      <c r="D307" t="str">
        <f ca="1">inputfromtsbtoolfile!D852</f>
        <v xml:space="preserve"> #58</v>
      </c>
      <c r="E307">
        <f ca="1">inputfromtsbtoolfile!E852</f>
        <v>25</v>
      </c>
      <c r="F307">
        <f ca="1">inputfromtsbtoolfile!F852</f>
        <v>31</v>
      </c>
      <c r="G307">
        <f ca="1">inputfromtsbtoolfile!G852</f>
        <v>31</v>
      </c>
      <c r="H307">
        <f ca="1">inputfromtsbtoolfile!H852</f>
        <v>31</v>
      </c>
      <c r="I307">
        <f ca="1">inputfromtsbtoolfile!I852</f>
        <v>31</v>
      </c>
      <c r="J307">
        <f ca="1">inputfromtsbtoolfile!J852</f>
        <v>38</v>
      </c>
      <c r="K307" t="str">
        <f ca="1">inputfromtsbtoolfile!K852</f>
        <v>[8</v>
      </c>
      <c r="L307" t="str">
        <f ca="1">inputfromtsbtoolfile!L852</f>
        <v xml:space="preserve"> 7 ]</v>
      </c>
    </row>
    <row r="308" spans="1:12">
      <c r="A308" t="s">
        <v>1666</v>
      </c>
      <c r="B308" t="str">
        <f ca="1">inputfromtsbtoolfile!B887</f>
        <v xml:space="preserve"> keith DELONG</v>
      </c>
      <c r="C308" t="str">
        <f ca="1">inputfromtsbtoolfile!C887</f>
        <v xml:space="preserve"> Face=0xc</v>
      </c>
      <c r="D308" t="str">
        <f ca="1">inputfromtsbtoolfile!D887</f>
        <v xml:space="preserve"> #59</v>
      </c>
      <c r="E308">
        <f ca="1">inputfromtsbtoolfile!E887</f>
        <v>25</v>
      </c>
      <c r="F308">
        <f ca="1">inputfromtsbtoolfile!F887</f>
        <v>31</v>
      </c>
      <c r="G308">
        <f ca="1">inputfromtsbtoolfile!G887</f>
        <v>38</v>
      </c>
      <c r="H308">
        <f ca="1">inputfromtsbtoolfile!H887</f>
        <v>44</v>
      </c>
      <c r="I308">
        <f ca="1">inputfromtsbtoolfile!I887</f>
        <v>19</v>
      </c>
      <c r="J308">
        <f ca="1">inputfromtsbtoolfile!J887</f>
        <v>44</v>
      </c>
      <c r="K308" t="str">
        <f ca="1">inputfromtsbtoolfile!K887</f>
        <v>[2</v>
      </c>
      <c r="L308" t="str">
        <f ca="1">inputfromtsbtoolfile!L887</f>
        <v xml:space="preserve"> 1 ]</v>
      </c>
    </row>
    <row r="309" spans="1:12">
      <c r="A309" t="s">
        <v>1666</v>
      </c>
      <c r="B309" t="str">
        <f ca="1">inputfromtsbtoolfile!B922</f>
        <v xml:space="preserve"> fred STRICKLAND</v>
      </c>
      <c r="C309" t="str">
        <f ca="1">inputfromtsbtoolfile!C922</f>
        <v xml:space="preserve"> Face=0xb2</v>
      </c>
      <c r="D309" t="str">
        <f ca="1">inputfromtsbtoolfile!D922</f>
        <v xml:space="preserve"> #53</v>
      </c>
      <c r="E309">
        <f ca="1">inputfromtsbtoolfile!E922</f>
        <v>25</v>
      </c>
      <c r="F309">
        <f ca="1">inputfromtsbtoolfile!F922</f>
        <v>31</v>
      </c>
      <c r="G309">
        <f ca="1">inputfromtsbtoolfile!G922</f>
        <v>38</v>
      </c>
      <c r="H309">
        <f ca="1">inputfromtsbtoolfile!H922</f>
        <v>38</v>
      </c>
      <c r="I309">
        <f ca="1">inputfromtsbtoolfile!I922</f>
        <v>19</v>
      </c>
      <c r="J309">
        <f ca="1">inputfromtsbtoolfile!J922</f>
        <v>25</v>
      </c>
      <c r="K309" t="str">
        <f ca="1">inputfromtsbtoolfile!K922</f>
        <v>[14</v>
      </c>
      <c r="L309" t="str">
        <f ca="1">inputfromtsbtoolfile!L922</f>
        <v xml:space="preserve"> 4 ]</v>
      </c>
    </row>
    <row r="310" spans="1:12">
      <c r="A310" t="s">
        <v>1666</v>
      </c>
      <c r="B310" t="str">
        <f ca="1">inputfromtsbtoolfile!B957</f>
        <v xml:space="preserve"> vaughan JOHNSON</v>
      </c>
      <c r="C310" t="str">
        <f ca="1">inputfromtsbtoolfile!C957</f>
        <v xml:space="preserve"> Face=0xc8</v>
      </c>
      <c r="D310" t="str">
        <f ca="1">inputfromtsbtoolfile!D957</f>
        <v xml:space="preserve"> #53</v>
      </c>
      <c r="E310">
        <f ca="1">inputfromtsbtoolfile!E957</f>
        <v>31</v>
      </c>
      <c r="F310">
        <f ca="1">inputfromtsbtoolfile!F957</f>
        <v>44</v>
      </c>
      <c r="G310">
        <f ca="1">inputfromtsbtoolfile!G957</f>
        <v>50</v>
      </c>
      <c r="H310">
        <f ca="1">inputfromtsbtoolfile!H957</f>
        <v>63</v>
      </c>
      <c r="I310">
        <f ca="1">inputfromtsbtoolfile!I957</f>
        <v>19</v>
      </c>
      <c r="J310">
        <f ca="1">inputfromtsbtoolfile!J957</f>
        <v>31</v>
      </c>
      <c r="K310" t="str">
        <f ca="1">inputfromtsbtoolfile!K957</f>
        <v>[5</v>
      </c>
      <c r="L310" t="str">
        <f ca="1">inputfromtsbtoolfile!L957</f>
        <v xml:space="preserve"> 3 ]</v>
      </c>
    </row>
    <row r="311" spans="1:12">
      <c r="A311" t="s">
        <v>1666</v>
      </c>
      <c r="B311" t="str">
        <f ca="1">inputfromtsbtoolfile!B992</f>
        <v xml:space="preserve"> john RADE</v>
      </c>
      <c r="C311" t="str">
        <f ca="1">inputfromtsbtoolfile!C992</f>
        <v xml:space="preserve"> Face=0x12</v>
      </c>
      <c r="D311" t="str">
        <f ca="1">inputfromtsbtoolfile!D992</f>
        <v xml:space="preserve"> #59</v>
      </c>
      <c r="E311">
        <f ca="1">inputfromtsbtoolfile!E992</f>
        <v>25</v>
      </c>
      <c r="F311">
        <f ca="1">inputfromtsbtoolfile!F992</f>
        <v>31</v>
      </c>
      <c r="G311">
        <f ca="1">inputfromtsbtoolfile!G992</f>
        <v>38</v>
      </c>
      <c r="H311">
        <f ca="1">inputfromtsbtoolfile!H992</f>
        <v>38</v>
      </c>
      <c r="I311">
        <f ca="1">inputfromtsbtoolfile!I992</f>
        <v>19</v>
      </c>
      <c r="J311">
        <f ca="1">inputfromtsbtoolfile!J992</f>
        <v>31</v>
      </c>
      <c r="K311" t="str">
        <f ca="1">inputfromtsbtoolfile!K992</f>
        <v>[3</v>
      </c>
      <c r="L311" t="str">
        <f ca="1">inputfromtsbtoolfile!L992</f>
        <v xml:space="preserve"> 4 ]</v>
      </c>
    </row>
    <row r="312" spans="1:12">
      <c r="A312" t="s">
        <v>1667</v>
      </c>
      <c r="B312" t="str">
        <f ca="1">inputfromtsbtoolfile!B46</f>
        <v xml:space="preserve"> darryl TALLEY</v>
      </c>
      <c r="C312" t="str">
        <f ca="1">inputfromtsbtoolfile!C46</f>
        <v xml:space="preserve"> Face=0xad</v>
      </c>
      <c r="D312" t="str">
        <f ca="1">inputfromtsbtoolfile!D46</f>
        <v xml:space="preserve"> #56</v>
      </c>
      <c r="E312">
        <f ca="1">inputfromtsbtoolfile!E46</f>
        <v>31</v>
      </c>
      <c r="F312">
        <f ca="1">inputfromtsbtoolfile!F46</f>
        <v>44</v>
      </c>
      <c r="G312">
        <f ca="1">inputfromtsbtoolfile!G46</f>
        <v>50</v>
      </c>
      <c r="H312">
        <f ca="1">inputfromtsbtoolfile!H46</f>
        <v>38</v>
      </c>
      <c r="I312">
        <f ca="1">inputfromtsbtoolfile!I46</f>
        <v>44</v>
      </c>
      <c r="J312">
        <f ca="1">inputfromtsbtoolfile!J46</f>
        <v>63</v>
      </c>
      <c r="K312" t="str">
        <f ca="1">inputfromtsbtoolfile!K46</f>
        <v>[25</v>
      </c>
      <c r="L312" t="str">
        <f ca="1">inputfromtsbtoolfile!L46</f>
        <v xml:space="preserve"> 25 ]</v>
      </c>
    </row>
    <row r="313" spans="1:12">
      <c r="A313" t="s">
        <v>1667</v>
      </c>
      <c r="B313" t="str">
        <f ca="1">inputfromtsbtoolfile!B81</f>
        <v xml:space="preserve"> duane BICKETT</v>
      </c>
      <c r="C313" t="str">
        <f ca="1">inputfromtsbtoolfile!C81</f>
        <v xml:space="preserve"> Face=0x26</v>
      </c>
      <c r="D313" t="str">
        <f ca="1">inputfromtsbtoolfile!D81</f>
        <v xml:space="preserve"> #50</v>
      </c>
      <c r="E313">
        <f ca="1">inputfromtsbtoolfile!E81</f>
        <v>25</v>
      </c>
      <c r="F313">
        <f ca="1">inputfromtsbtoolfile!F81</f>
        <v>31</v>
      </c>
      <c r="G313">
        <f ca="1">inputfromtsbtoolfile!G81</f>
        <v>38</v>
      </c>
      <c r="H313">
        <f ca="1">inputfromtsbtoolfile!H81</f>
        <v>50</v>
      </c>
      <c r="I313">
        <f ca="1">inputfromtsbtoolfile!I81</f>
        <v>25</v>
      </c>
      <c r="J313">
        <f ca="1">inputfromtsbtoolfile!J81</f>
        <v>38</v>
      </c>
      <c r="K313" t="str">
        <f ca="1">inputfromtsbtoolfile!K81</f>
        <v>[38</v>
      </c>
      <c r="L313" t="str">
        <f ca="1">inputfromtsbtoolfile!L81</f>
        <v xml:space="preserve"> 25 ]</v>
      </c>
    </row>
    <row r="314" spans="1:12">
      <c r="A314" t="s">
        <v>1667</v>
      </c>
      <c r="B314" t="str">
        <f ca="1">inputfromtsbtoolfile!B116</f>
        <v xml:space="preserve"> hugh GREEN</v>
      </c>
      <c r="C314" t="str">
        <f ca="1">inputfromtsbtoolfile!C116</f>
        <v xml:space="preserve"> Face=0xb2</v>
      </c>
      <c r="D314" t="str">
        <f ca="1">inputfromtsbtoolfile!D116</f>
        <v xml:space="preserve"> #55</v>
      </c>
      <c r="E314">
        <f ca="1">inputfromtsbtoolfile!E116</f>
        <v>25</v>
      </c>
      <c r="F314">
        <f ca="1">inputfromtsbtoolfile!F116</f>
        <v>31</v>
      </c>
      <c r="G314">
        <f ca="1">inputfromtsbtoolfile!G116</f>
        <v>38</v>
      </c>
      <c r="H314">
        <f ca="1">inputfromtsbtoolfile!H116</f>
        <v>44</v>
      </c>
      <c r="I314">
        <f ca="1">inputfromtsbtoolfile!I116</f>
        <v>25</v>
      </c>
      <c r="J314">
        <f ca="1">inputfromtsbtoolfile!J116</f>
        <v>50</v>
      </c>
      <c r="K314" t="str">
        <f ca="1">inputfromtsbtoolfile!K116</f>
        <v>[16</v>
      </c>
      <c r="L314" t="str">
        <f ca="1">inputfromtsbtoolfile!L116</f>
        <v xml:space="preserve"> 5 ]</v>
      </c>
    </row>
    <row r="315" spans="1:12">
      <c r="A315" t="s">
        <v>1667</v>
      </c>
      <c r="B315" t="str">
        <f ca="1">inputfromtsbtoolfile!B151</f>
        <v xml:space="preserve"> andre TIPPETT</v>
      </c>
      <c r="C315" t="str">
        <f ca="1">inputfromtsbtoolfile!C151</f>
        <v xml:space="preserve"> Face=0x85</v>
      </c>
      <c r="D315" t="str">
        <f ca="1">inputfromtsbtoolfile!D151</f>
        <v xml:space="preserve"> #56</v>
      </c>
      <c r="E315">
        <f ca="1">inputfromtsbtoolfile!E151</f>
        <v>25</v>
      </c>
      <c r="F315">
        <f ca="1">inputfromtsbtoolfile!F151</f>
        <v>38</v>
      </c>
      <c r="G315">
        <f ca="1">inputfromtsbtoolfile!G151</f>
        <v>44</v>
      </c>
      <c r="H315">
        <f ca="1">inputfromtsbtoolfile!H151</f>
        <v>56</v>
      </c>
      <c r="I315">
        <f ca="1">inputfromtsbtoolfile!I151</f>
        <v>31</v>
      </c>
      <c r="J315">
        <f ca="1">inputfromtsbtoolfile!J151</f>
        <v>44</v>
      </c>
      <c r="K315" t="str">
        <f ca="1">inputfromtsbtoolfile!K151</f>
        <v>[46</v>
      </c>
      <c r="L315" t="str">
        <f ca="1">inputfromtsbtoolfile!L151</f>
        <v xml:space="preserve"> 7 ]</v>
      </c>
    </row>
    <row r="316" spans="1:12">
      <c r="A316" t="s">
        <v>1667</v>
      </c>
      <c r="B316" t="str">
        <f ca="1">inputfromtsbtoolfile!B186</f>
        <v xml:space="preserve"> joe KELLY</v>
      </c>
      <c r="C316" t="str">
        <f ca="1">inputfromtsbtoolfile!C186</f>
        <v xml:space="preserve"> Face=0x9a</v>
      </c>
      <c r="D316" t="str">
        <f ca="1">inputfromtsbtoolfile!D186</f>
        <v xml:space="preserve"> #58</v>
      </c>
      <c r="E316">
        <f ca="1">inputfromtsbtoolfile!E186</f>
        <v>25</v>
      </c>
      <c r="F316">
        <f ca="1">inputfromtsbtoolfile!F186</f>
        <v>31</v>
      </c>
      <c r="G316">
        <f ca="1">inputfromtsbtoolfile!G186</f>
        <v>31</v>
      </c>
      <c r="H316">
        <f ca="1">inputfromtsbtoolfile!H186</f>
        <v>44</v>
      </c>
      <c r="I316">
        <f ca="1">inputfromtsbtoolfile!I186</f>
        <v>19</v>
      </c>
      <c r="J316">
        <f ca="1">inputfromtsbtoolfile!J186</f>
        <v>31</v>
      </c>
      <c r="K316" t="str">
        <f ca="1">inputfromtsbtoolfile!K186</f>
        <v>[8</v>
      </c>
      <c r="L316" t="str">
        <f ca="1">inputfromtsbtoolfile!L186</f>
        <v xml:space="preserve"> 3 ]</v>
      </c>
    </row>
    <row r="317" spans="1:12">
      <c r="A317" t="s">
        <v>1667</v>
      </c>
      <c r="B317" t="str">
        <f ca="1">inputfromtsbtoolfile!B221</f>
        <v xml:space="preserve"> james FRANCIS</v>
      </c>
      <c r="C317" t="str">
        <f ca="1">inputfromtsbtoolfile!C221</f>
        <v xml:space="preserve"> Face=0xc0</v>
      </c>
      <c r="D317" t="str">
        <f ca="1">inputfromtsbtoolfile!D221</f>
        <v xml:space="preserve"> #50</v>
      </c>
      <c r="E317">
        <f ca="1">inputfromtsbtoolfile!E221</f>
        <v>31</v>
      </c>
      <c r="F317">
        <f ca="1">inputfromtsbtoolfile!F221</f>
        <v>44</v>
      </c>
      <c r="G317">
        <f ca="1">inputfromtsbtoolfile!G221</f>
        <v>50</v>
      </c>
      <c r="H317">
        <f ca="1">inputfromtsbtoolfile!H221</f>
        <v>69</v>
      </c>
      <c r="I317">
        <f ca="1">inputfromtsbtoolfile!I221</f>
        <v>19</v>
      </c>
      <c r="J317">
        <f ca="1">inputfromtsbtoolfile!J221</f>
        <v>63</v>
      </c>
      <c r="K317" t="str">
        <f ca="1">inputfromtsbtoolfile!K221</f>
        <v>[117</v>
      </c>
      <c r="L317" t="str">
        <f ca="1">inputfromtsbtoolfile!L221</f>
        <v xml:space="preserve"> 0 ]</v>
      </c>
    </row>
    <row r="318" spans="1:12">
      <c r="A318" t="s">
        <v>1667</v>
      </c>
      <c r="B318" t="str">
        <f ca="1">inputfromtsbtoolfile!B256</f>
        <v xml:space="preserve"> tony BLAYLOCK</v>
      </c>
      <c r="C318" t="str">
        <f ca="1">inputfromtsbtoolfile!C256</f>
        <v xml:space="preserve"> Face=0x9b</v>
      </c>
      <c r="D318" t="str">
        <f ca="1">inputfromtsbtoolfile!D256</f>
        <v xml:space="preserve"> #24</v>
      </c>
      <c r="E318">
        <f ca="1">inputfromtsbtoolfile!E256</f>
        <v>25</v>
      </c>
      <c r="F318">
        <f ca="1">inputfromtsbtoolfile!F256</f>
        <v>38</v>
      </c>
      <c r="G318">
        <f ca="1">inputfromtsbtoolfile!G256</f>
        <v>44</v>
      </c>
      <c r="H318">
        <f ca="1">inputfromtsbtoolfile!H256</f>
        <v>38</v>
      </c>
      <c r="I318">
        <f ca="1">inputfromtsbtoolfile!I256</f>
        <v>38</v>
      </c>
      <c r="J318">
        <f ca="1">inputfromtsbtoolfile!J256</f>
        <v>38</v>
      </c>
      <c r="K318" t="str">
        <f ca="1">inputfromtsbtoolfile!K256</f>
        <v>[25</v>
      </c>
      <c r="L318" t="str">
        <f ca="1">inputfromtsbtoolfile!L256</f>
        <v xml:space="preserve"> 51 ]</v>
      </c>
    </row>
    <row r="319" spans="1:12">
      <c r="A319" t="s">
        <v>1667</v>
      </c>
      <c r="B319" t="str">
        <f ca="1">inputfromtsbtoolfile!B291</f>
        <v xml:space="preserve"> johnny MEADS</v>
      </c>
      <c r="C319" t="str">
        <f ca="1">inputfromtsbtoolfile!C291</f>
        <v xml:space="preserve"> Face=0xa5</v>
      </c>
      <c r="D319" t="str">
        <f ca="1">inputfromtsbtoolfile!D291</f>
        <v xml:space="preserve"> #91</v>
      </c>
      <c r="E319">
        <f ca="1">inputfromtsbtoolfile!E291</f>
        <v>25</v>
      </c>
      <c r="F319">
        <f ca="1">inputfromtsbtoolfile!F291</f>
        <v>31</v>
      </c>
      <c r="G319">
        <f ca="1">inputfromtsbtoolfile!G291</f>
        <v>38</v>
      </c>
      <c r="H319">
        <f ca="1">inputfromtsbtoolfile!H291</f>
        <v>31</v>
      </c>
      <c r="I319">
        <f ca="1">inputfromtsbtoolfile!I291</f>
        <v>31</v>
      </c>
      <c r="J319">
        <f ca="1">inputfromtsbtoolfile!J291</f>
        <v>38</v>
      </c>
      <c r="K319" t="str">
        <f ca="1">inputfromtsbtoolfile!K291</f>
        <v>[12</v>
      </c>
      <c r="L319" t="str">
        <f ca="1">inputfromtsbtoolfile!L291</f>
        <v xml:space="preserve"> 3 ]</v>
      </c>
    </row>
    <row r="320" spans="1:12">
      <c r="A320" t="s">
        <v>1667</v>
      </c>
      <c r="B320" t="str">
        <f ca="1">inputfromtsbtoolfile!B326</f>
        <v xml:space="preserve"> greg LLOYD</v>
      </c>
      <c r="C320" t="str">
        <f ca="1">inputfromtsbtoolfile!C326</f>
        <v xml:space="preserve"> Face=0x96</v>
      </c>
      <c r="D320" t="str">
        <f ca="1">inputfromtsbtoolfile!D326</f>
        <v xml:space="preserve"> #95</v>
      </c>
      <c r="E320">
        <f ca="1">inputfromtsbtoolfile!E326</f>
        <v>38</v>
      </c>
      <c r="F320">
        <f ca="1">inputfromtsbtoolfile!F326</f>
        <v>50</v>
      </c>
      <c r="G320">
        <f ca="1">inputfromtsbtoolfile!G326</f>
        <v>56</v>
      </c>
      <c r="H320">
        <f ca="1">inputfromtsbtoolfile!H326</f>
        <v>63</v>
      </c>
      <c r="I320">
        <f ca="1">inputfromtsbtoolfile!I326</f>
        <v>31</v>
      </c>
      <c r="J320">
        <f ca="1">inputfromtsbtoolfile!J326</f>
        <v>69</v>
      </c>
      <c r="K320" t="str">
        <f ca="1">inputfromtsbtoolfile!K326</f>
        <v>[51</v>
      </c>
      <c r="L320" t="str">
        <f ca="1">inputfromtsbtoolfile!L326</f>
        <v xml:space="preserve"> 22 ]</v>
      </c>
    </row>
    <row r="321" spans="1:12">
      <c r="A321" t="s">
        <v>1667</v>
      </c>
      <c r="B321" t="str">
        <f ca="1">inputfromtsbtoolfile!B361</f>
        <v xml:space="preserve"> karl MECKLENBURG</v>
      </c>
      <c r="C321" t="str">
        <f ca="1">inputfromtsbtoolfile!C361</f>
        <v xml:space="preserve"> Face=0x1b</v>
      </c>
      <c r="D321" t="str">
        <f ca="1">inputfromtsbtoolfile!D361</f>
        <v xml:space="preserve"> #77</v>
      </c>
      <c r="E321">
        <f ca="1">inputfromtsbtoolfile!E361</f>
        <v>31</v>
      </c>
      <c r="F321">
        <f ca="1">inputfromtsbtoolfile!F361</f>
        <v>44</v>
      </c>
      <c r="G321">
        <f ca="1">inputfromtsbtoolfile!G361</f>
        <v>50</v>
      </c>
      <c r="H321">
        <f ca="1">inputfromtsbtoolfile!H361</f>
        <v>56</v>
      </c>
      <c r="I321">
        <f ca="1">inputfromtsbtoolfile!I361</f>
        <v>19</v>
      </c>
      <c r="J321">
        <f ca="1">inputfromtsbtoolfile!J361</f>
        <v>63</v>
      </c>
      <c r="K321" t="str">
        <f ca="1">inputfromtsbtoolfile!K361</f>
        <v>[46</v>
      </c>
      <c r="L321" t="str">
        <f ca="1">inputfromtsbtoolfile!L361</f>
        <v xml:space="preserve"> 20 ]</v>
      </c>
    </row>
    <row r="322" spans="1:12">
      <c r="A322" t="s">
        <v>1667</v>
      </c>
      <c r="B322" t="str">
        <f ca="1">inputfromtsbtoolfile!B396</f>
        <v xml:space="preserve"> derrick THOMAS</v>
      </c>
      <c r="C322" t="str">
        <f ca="1">inputfromtsbtoolfile!C396</f>
        <v xml:space="preserve"> Face=0x8e</v>
      </c>
      <c r="D322" t="str">
        <f ca="1">inputfromtsbtoolfile!D396</f>
        <v xml:space="preserve"> #58</v>
      </c>
      <c r="E322">
        <f ca="1">inputfromtsbtoolfile!E396</f>
        <v>44</v>
      </c>
      <c r="F322">
        <f ca="1">inputfromtsbtoolfile!F396</f>
        <v>56</v>
      </c>
      <c r="G322">
        <f ca="1">inputfromtsbtoolfile!G396</f>
        <v>63</v>
      </c>
      <c r="H322">
        <f ca="1">inputfromtsbtoolfile!H396</f>
        <v>69</v>
      </c>
      <c r="I322">
        <f ca="1">inputfromtsbtoolfile!I396</f>
        <v>19</v>
      </c>
      <c r="J322">
        <f ca="1">inputfromtsbtoolfile!J396</f>
        <v>81</v>
      </c>
      <c r="K322" t="str">
        <f ca="1">inputfromtsbtoolfile!K396</f>
        <v>[137</v>
      </c>
      <c r="L322" t="str">
        <f ca="1">inputfromtsbtoolfile!L396</f>
        <v xml:space="preserve"> 5 ]</v>
      </c>
    </row>
    <row r="323" spans="1:12">
      <c r="A323" t="s">
        <v>1667</v>
      </c>
      <c r="B323" t="str">
        <f ca="1">inputfromtsbtoolfile!B431</f>
        <v xml:space="preserve"> aaron WALLACE</v>
      </c>
      <c r="C323" t="str">
        <f ca="1">inputfromtsbtoolfile!C431</f>
        <v xml:space="preserve"> Face=0x96</v>
      </c>
      <c r="D323" t="str">
        <f ca="1">inputfromtsbtoolfile!D431</f>
        <v xml:space="preserve"> #51</v>
      </c>
      <c r="E323">
        <f ca="1">inputfromtsbtoolfile!E431</f>
        <v>25</v>
      </c>
      <c r="F323">
        <f ca="1">inputfromtsbtoolfile!F431</f>
        <v>38</v>
      </c>
      <c r="G323">
        <f ca="1">inputfromtsbtoolfile!G431</f>
        <v>44</v>
      </c>
      <c r="H323">
        <f ca="1">inputfromtsbtoolfile!H431</f>
        <v>38</v>
      </c>
      <c r="I323">
        <f ca="1">inputfromtsbtoolfile!I431</f>
        <v>19</v>
      </c>
      <c r="J323">
        <f ca="1">inputfromtsbtoolfile!J431</f>
        <v>25</v>
      </c>
      <c r="K323" t="str">
        <f ca="1">inputfromtsbtoolfile!K431</f>
        <v>[51</v>
      </c>
      <c r="L323" t="str">
        <f ca="1">inputfromtsbtoolfile!L431</f>
        <v xml:space="preserve"> 1 ]</v>
      </c>
    </row>
    <row r="324" spans="1:12">
      <c r="A324" t="s">
        <v>1667</v>
      </c>
      <c r="B324" t="str">
        <f ca="1">inputfromtsbtoolfile!B466</f>
        <v xml:space="preserve"> leslie O.NEAL</v>
      </c>
      <c r="C324" t="str">
        <f ca="1">inputfromtsbtoolfile!C466</f>
        <v xml:space="preserve"> Face=0xa2</v>
      </c>
      <c r="D324" t="str">
        <f ca="1">inputfromtsbtoolfile!D466</f>
        <v xml:space="preserve"> #91</v>
      </c>
      <c r="E324">
        <f ca="1">inputfromtsbtoolfile!E466</f>
        <v>38</v>
      </c>
      <c r="F324">
        <f ca="1">inputfromtsbtoolfile!F466</f>
        <v>50</v>
      </c>
      <c r="G324">
        <f ca="1">inputfromtsbtoolfile!G466</f>
        <v>56</v>
      </c>
      <c r="H324">
        <f ca="1">inputfromtsbtoolfile!H466</f>
        <v>63</v>
      </c>
      <c r="I324">
        <f ca="1">inputfromtsbtoolfile!I466</f>
        <v>19</v>
      </c>
      <c r="J324">
        <f ca="1">inputfromtsbtoolfile!J466</f>
        <v>69</v>
      </c>
      <c r="K324" t="str">
        <f ca="1">inputfromtsbtoolfile!K466</f>
        <v>[89</v>
      </c>
      <c r="L324" t="str">
        <f ca="1">inputfromtsbtoolfile!L466</f>
        <v xml:space="preserve"> 12 ]</v>
      </c>
    </row>
    <row r="325" spans="1:12">
      <c r="A325" t="s">
        <v>1667</v>
      </c>
      <c r="B325" t="str">
        <f ca="1">inputfromtsbtoolfile!B501</f>
        <v xml:space="preserve"> rufus PORTER</v>
      </c>
      <c r="C325" t="str">
        <f ca="1">inputfromtsbtoolfile!C501</f>
        <v xml:space="preserve"> Face=0x81</v>
      </c>
      <c r="D325" t="str">
        <f ca="1">inputfromtsbtoolfile!D501</f>
        <v xml:space="preserve"> #97</v>
      </c>
      <c r="E325">
        <f ca="1">inputfromtsbtoolfile!E501</f>
        <v>25</v>
      </c>
      <c r="F325">
        <f ca="1">inputfromtsbtoolfile!F501</f>
        <v>38</v>
      </c>
      <c r="G325">
        <f ca="1">inputfromtsbtoolfile!G501</f>
        <v>44</v>
      </c>
      <c r="H325">
        <f ca="1">inputfromtsbtoolfile!H501</f>
        <v>44</v>
      </c>
      <c r="I325">
        <f ca="1">inputfromtsbtoolfile!I501</f>
        <v>19</v>
      </c>
      <c r="J325">
        <f ca="1">inputfromtsbtoolfile!J501</f>
        <v>56</v>
      </c>
      <c r="K325" t="str">
        <f ca="1">inputfromtsbtoolfile!K501</f>
        <v>[55</v>
      </c>
      <c r="L325" t="str">
        <f ca="1">inputfromtsbtoolfile!L501</f>
        <v xml:space="preserve"> 12 ]</v>
      </c>
    </row>
    <row r="326" spans="1:12">
      <c r="A326" t="s">
        <v>1667</v>
      </c>
      <c r="B326" t="str">
        <f ca="1">inputfromtsbtoolfile!B536</f>
        <v xml:space="preserve"> wilber MARSHALL</v>
      </c>
      <c r="C326" t="str">
        <f ca="1">inputfromtsbtoolfile!C536</f>
        <v xml:space="preserve"> Face=0xb4</v>
      </c>
      <c r="D326" t="str">
        <f ca="1">inputfromtsbtoolfile!D536</f>
        <v xml:space="preserve"> #58</v>
      </c>
      <c r="E326">
        <f ca="1">inputfromtsbtoolfile!E536</f>
        <v>25</v>
      </c>
      <c r="F326">
        <f ca="1">inputfromtsbtoolfile!F536</f>
        <v>31</v>
      </c>
      <c r="G326">
        <f ca="1">inputfromtsbtoolfile!G536</f>
        <v>38</v>
      </c>
      <c r="H326">
        <f ca="1">inputfromtsbtoolfile!H536</f>
        <v>50</v>
      </c>
      <c r="I326">
        <f ca="1">inputfromtsbtoolfile!I536</f>
        <v>31</v>
      </c>
      <c r="J326">
        <f ca="1">inputfromtsbtoolfile!J536</f>
        <v>50</v>
      </c>
      <c r="K326" t="str">
        <f ca="1">inputfromtsbtoolfile!K536</f>
        <v>[51</v>
      </c>
      <c r="L326" t="str">
        <f ca="1">inputfromtsbtoolfile!L536</f>
        <v xml:space="preserve"> 12 ]</v>
      </c>
    </row>
    <row r="327" spans="1:12">
      <c r="A327" t="s">
        <v>1667</v>
      </c>
      <c r="B327" t="str">
        <f ca="1">inputfromtsbtoolfile!B571</f>
        <v xml:space="preserve"> lawrence TAYLOR</v>
      </c>
      <c r="C327" t="str">
        <f ca="1">inputfromtsbtoolfile!C571</f>
        <v xml:space="preserve"> Face=0xcf</v>
      </c>
      <c r="D327" t="str">
        <f ca="1">inputfromtsbtoolfile!D571</f>
        <v xml:space="preserve"> #56</v>
      </c>
      <c r="E327">
        <f ca="1">inputfromtsbtoolfile!E571</f>
        <v>44</v>
      </c>
      <c r="F327">
        <f ca="1">inputfromtsbtoolfile!F571</f>
        <v>56</v>
      </c>
      <c r="G327">
        <f ca="1">inputfromtsbtoolfile!G571</f>
        <v>69</v>
      </c>
      <c r="H327">
        <f ca="1">inputfromtsbtoolfile!H571</f>
        <v>75</v>
      </c>
      <c r="I327">
        <f ca="1">inputfromtsbtoolfile!I571</f>
        <v>31</v>
      </c>
      <c r="J327">
        <f ca="1">inputfromtsbtoolfile!J571</f>
        <v>81</v>
      </c>
      <c r="K327" t="str">
        <f ca="1">inputfromtsbtoolfile!K571</f>
        <v>[115</v>
      </c>
      <c r="L327" t="str">
        <f ca="1">inputfromtsbtoolfile!L571</f>
        <v xml:space="preserve"> 6 ]</v>
      </c>
    </row>
    <row r="328" spans="1:12">
      <c r="A328" t="s">
        <v>1667</v>
      </c>
      <c r="B328" t="str">
        <f ca="1">inputfromtsbtoolfile!B606</f>
        <v xml:space="preserve"> jessie SMALL</v>
      </c>
      <c r="C328" t="str">
        <f ca="1">inputfromtsbtoolfile!C606</f>
        <v xml:space="preserve"> Face=0x8c</v>
      </c>
      <c r="D328" t="str">
        <f ca="1">inputfromtsbtoolfile!D606</f>
        <v xml:space="preserve"> #52</v>
      </c>
      <c r="E328">
        <f ca="1">inputfromtsbtoolfile!E606</f>
        <v>25</v>
      </c>
      <c r="F328">
        <f ca="1">inputfromtsbtoolfile!F606</f>
        <v>31</v>
      </c>
      <c r="G328">
        <f ca="1">inputfromtsbtoolfile!G606</f>
        <v>38</v>
      </c>
      <c r="H328">
        <f ca="1">inputfromtsbtoolfile!H606</f>
        <v>44</v>
      </c>
      <c r="I328">
        <f ca="1">inputfromtsbtoolfile!I606</f>
        <v>19</v>
      </c>
      <c r="J328">
        <f ca="1">inputfromtsbtoolfile!J606</f>
        <v>44</v>
      </c>
      <c r="K328" t="str">
        <f ca="1">inputfromtsbtoolfile!K606</f>
        <v>[9</v>
      </c>
      <c r="L328" t="str">
        <f ca="1">inputfromtsbtoolfile!L606</f>
        <v xml:space="preserve"> 3 ]</v>
      </c>
    </row>
    <row r="329" spans="1:12">
      <c r="A329" t="s">
        <v>1667</v>
      </c>
      <c r="B329" t="str">
        <f ca="1">inputfromtsbtoolfile!B641</f>
        <v xml:space="preserve"> ken HARVEY</v>
      </c>
      <c r="C329" t="str">
        <f ca="1">inputfromtsbtoolfile!C641</f>
        <v xml:space="preserve"> Face=0xcb</v>
      </c>
      <c r="D329" t="str">
        <f ca="1">inputfromtsbtoolfile!D641</f>
        <v xml:space="preserve"> #56</v>
      </c>
      <c r="E329">
        <f ca="1">inputfromtsbtoolfile!E641</f>
        <v>31</v>
      </c>
      <c r="F329">
        <f ca="1">inputfromtsbtoolfile!F641</f>
        <v>44</v>
      </c>
      <c r="G329">
        <f ca="1">inputfromtsbtoolfile!G641</f>
        <v>56</v>
      </c>
      <c r="H329">
        <f ca="1">inputfromtsbtoolfile!H641</f>
        <v>63</v>
      </c>
      <c r="I329">
        <f ca="1">inputfromtsbtoolfile!I641</f>
        <v>19</v>
      </c>
      <c r="J329">
        <f ca="1">inputfromtsbtoolfile!J641</f>
        <v>63</v>
      </c>
      <c r="K329" t="str">
        <f ca="1">inputfromtsbtoolfile!K641</f>
        <v>[102</v>
      </c>
      <c r="L329" t="str">
        <f ca="1">inputfromtsbtoolfile!L641</f>
        <v xml:space="preserve"> 7 ]</v>
      </c>
    </row>
    <row r="330" spans="1:12">
      <c r="A330" t="s">
        <v>1667</v>
      </c>
      <c r="B330" t="str">
        <f ca="1">inputfromtsbtoolfile!B676</f>
        <v xml:space="preserve"> ken NORTON</v>
      </c>
      <c r="C330" t="str">
        <f ca="1">inputfromtsbtoolfile!C676</f>
        <v xml:space="preserve"> Face=0xa0</v>
      </c>
      <c r="D330" t="str">
        <f ca="1">inputfromtsbtoolfile!D676</f>
        <v xml:space="preserve"> #51</v>
      </c>
      <c r="E330">
        <f ca="1">inputfromtsbtoolfile!E676</f>
        <v>25</v>
      </c>
      <c r="F330">
        <f ca="1">inputfromtsbtoolfile!F676</f>
        <v>38</v>
      </c>
      <c r="G330">
        <f ca="1">inputfromtsbtoolfile!G676</f>
        <v>44</v>
      </c>
      <c r="H330">
        <f ca="1">inputfromtsbtoolfile!H676</f>
        <v>38</v>
      </c>
      <c r="I330">
        <f ca="1">inputfromtsbtoolfile!I676</f>
        <v>31</v>
      </c>
      <c r="J330">
        <f ca="1">inputfromtsbtoolfile!J676</f>
        <v>44</v>
      </c>
      <c r="K330" t="str">
        <f ca="1">inputfromtsbtoolfile!K676</f>
        <v>[15</v>
      </c>
      <c r="L330" t="str">
        <f ca="1">inputfromtsbtoolfile!L676</f>
        <v xml:space="preserve"> 9 ]</v>
      </c>
    </row>
    <row r="331" spans="1:12">
      <c r="A331" t="s">
        <v>1667</v>
      </c>
      <c r="B331" t="str">
        <f ca="1">inputfromtsbtoolfile!B711</f>
        <v xml:space="preserve"> jim MORRISSEY</v>
      </c>
      <c r="C331" t="str">
        <f ca="1">inputfromtsbtoolfile!C711</f>
        <v xml:space="preserve"> Face=0xc</v>
      </c>
      <c r="D331" t="str">
        <f ca="1">inputfromtsbtoolfile!D711</f>
        <v xml:space="preserve"> #51</v>
      </c>
      <c r="E331">
        <f ca="1">inputfromtsbtoolfile!E711</f>
        <v>25</v>
      </c>
      <c r="F331">
        <f ca="1">inputfromtsbtoolfile!F711</f>
        <v>31</v>
      </c>
      <c r="G331">
        <f ca="1">inputfromtsbtoolfile!G711</f>
        <v>38</v>
      </c>
      <c r="H331">
        <f ca="1">inputfromtsbtoolfile!H711</f>
        <v>44</v>
      </c>
      <c r="I331">
        <f ca="1">inputfromtsbtoolfile!I711</f>
        <v>31</v>
      </c>
      <c r="J331">
        <f ca="1">inputfromtsbtoolfile!J711</f>
        <v>44</v>
      </c>
      <c r="K331" t="str">
        <f ca="1">inputfromtsbtoolfile!K711</f>
        <v>[0</v>
      </c>
      <c r="L331" t="str">
        <f ca="1">inputfromtsbtoolfile!L711</f>
        <v xml:space="preserve"> 20 ]</v>
      </c>
    </row>
    <row r="332" spans="1:12">
      <c r="A332" t="s">
        <v>1667</v>
      </c>
      <c r="B332" t="str">
        <f ca="1">inputfromtsbtoolfile!B746</f>
        <v xml:space="preserve"> michael COFER</v>
      </c>
      <c r="C332" t="str">
        <f ca="1">inputfromtsbtoolfile!C746</f>
        <v xml:space="preserve"> Face=0xbf</v>
      </c>
      <c r="D332" t="str">
        <f ca="1">inputfromtsbtoolfile!D746</f>
        <v xml:space="preserve"> #55</v>
      </c>
      <c r="E332">
        <f ca="1">inputfromtsbtoolfile!E746</f>
        <v>38</v>
      </c>
      <c r="F332">
        <f ca="1">inputfromtsbtoolfile!F746</f>
        <v>50</v>
      </c>
      <c r="G332">
        <f ca="1">inputfromtsbtoolfile!G746</f>
        <v>56</v>
      </c>
      <c r="H332">
        <f ca="1">inputfromtsbtoolfile!H746</f>
        <v>50</v>
      </c>
      <c r="I332">
        <f ca="1">inputfromtsbtoolfile!I746</f>
        <v>31</v>
      </c>
      <c r="J332">
        <f ca="1">inputfromtsbtoolfile!J746</f>
        <v>56</v>
      </c>
      <c r="K332" t="str">
        <f ca="1">inputfromtsbtoolfile!K746</f>
        <v>[104</v>
      </c>
      <c r="L332" t="str">
        <f ca="1">inputfromtsbtoolfile!L746</f>
        <v xml:space="preserve"> 15 ]</v>
      </c>
    </row>
    <row r="333" spans="1:12">
      <c r="A333" t="s">
        <v>1667</v>
      </c>
      <c r="B333" t="str">
        <f ca="1">inputfromtsbtoolfile!B781</f>
        <v xml:space="preserve"> tim HARRIS</v>
      </c>
      <c r="C333" t="str">
        <f ca="1">inputfromtsbtoolfile!C781</f>
        <v xml:space="preserve"> Face=0x99</v>
      </c>
      <c r="D333" t="str">
        <f ca="1">inputfromtsbtoolfile!D781</f>
        <v xml:space="preserve"> #97</v>
      </c>
      <c r="E333">
        <f ca="1">inputfromtsbtoolfile!E781</f>
        <v>38</v>
      </c>
      <c r="F333">
        <f ca="1">inputfromtsbtoolfile!F781</f>
        <v>50</v>
      </c>
      <c r="G333">
        <f ca="1">inputfromtsbtoolfile!G781</f>
        <v>56</v>
      </c>
      <c r="H333">
        <f ca="1">inputfromtsbtoolfile!H781</f>
        <v>50</v>
      </c>
      <c r="I333">
        <f ca="1">inputfromtsbtoolfile!I781</f>
        <v>19</v>
      </c>
      <c r="J333">
        <f ca="1">inputfromtsbtoolfile!J781</f>
        <v>63</v>
      </c>
      <c r="K333" t="str">
        <f ca="1">inputfromtsbtoolfile!K781</f>
        <v>[80</v>
      </c>
      <c r="L333" t="str">
        <f ca="1">inputfromtsbtoolfile!L781</f>
        <v xml:space="preserve"> 3 ]</v>
      </c>
    </row>
    <row r="334" spans="1:12">
      <c r="A334" t="s">
        <v>1667</v>
      </c>
      <c r="B334" t="str">
        <f ca="1">inputfromtsbtoolfile!B816</f>
        <v xml:space="preserve"> m. MERRIWEATHER</v>
      </c>
      <c r="C334" t="str">
        <f ca="1">inputfromtsbtoolfile!C816</f>
        <v xml:space="preserve"> Face=0xab</v>
      </c>
      <c r="D334" t="str">
        <f ca="1">inputfromtsbtoolfile!D816</f>
        <v xml:space="preserve"> #57</v>
      </c>
      <c r="E334">
        <f ca="1">inputfromtsbtoolfile!E816</f>
        <v>31</v>
      </c>
      <c r="F334">
        <f ca="1">inputfromtsbtoolfile!F816</f>
        <v>44</v>
      </c>
      <c r="G334">
        <f ca="1">inputfromtsbtoolfile!G816</f>
        <v>50</v>
      </c>
      <c r="H334">
        <f ca="1">inputfromtsbtoolfile!H816</f>
        <v>56</v>
      </c>
      <c r="I334">
        <f ca="1">inputfromtsbtoolfile!I816</f>
        <v>44</v>
      </c>
      <c r="J334">
        <f ca="1">inputfromtsbtoolfile!J816</f>
        <v>69</v>
      </c>
      <c r="K334" t="str">
        <f ca="1">inputfromtsbtoolfile!K816</f>
        <v>[20</v>
      </c>
      <c r="L334" t="str">
        <f ca="1">inputfromtsbtoolfile!L816</f>
        <v xml:space="preserve"> 12 ]</v>
      </c>
    </row>
    <row r="335" spans="1:12">
      <c r="A335" t="s">
        <v>1667</v>
      </c>
      <c r="B335" t="str">
        <f ca="1">inputfromtsbtoolfile!B851</f>
        <v xml:space="preserve"> kevin MURPHY</v>
      </c>
      <c r="C335" t="str">
        <f ca="1">inputfromtsbtoolfile!C851</f>
        <v xml:space="preserve"> Face=0x8e</v>
      </c>
      <c r="D335" t="str">
        <f ca="1">inputfromtsbtoolfile!D851</f>
        <v xml:space="preserve"> #59</v>
      </c>
      <c r="E335">
        <f ca="1">inputfromtsbtoolfile!E851</f>
        <v>25</v>
      </c>
      <c r="F335">
        <f ca="1">inputfromtsbtoolfile!F851</f>
        <v>31</v>
      </c>
      <c r="G335">
        <f ca="1">inputfromtsbtoolfile!G851</f>
        <v>38</v>
      </c>
      <c r="H335">
        <f ca="1">inputfromtsbtoolfile!H851</f>
        <v>31</v>
      </c>
      <c r="I335">
        <f ca="1">inputfromtsbtoolfile!I851</f>
        <v>19</v>
      </c>
      <c r="J335">
        <f ca="1">inputfromtsbtoolfile!J851</f>
        <v>25</v>
      </c>
      <c r="K335" t="str">
        <f ca="1">inputfromtsbtoolfile!K851</f>
        <v>[64</v>
      </c>
      <c r="L335" t="str">
        <f ca="1">inputfromtsbtoolfile!L851</f>
        <v xml:space="preserve"> 1 ]</v>
      </c>
    </row>
    <row r="336" spans="1:12">
      <c r="A336" t="s">
        <v>1667</v>
      </c>
      <c r="B336" t="str">
        <f ca="1">inputfromtsbtoolfile!B886</f>
        <v xml:space="preserve"> bill ROMANOWSKI</v>
      </c>
      <c r="C336" t="str">
        <f ca="1">inputfromtsbtoolfile!C886</f>
        <v xml:space="preserve"> Face=0x4f</v>
      </c>
      <c r="D336" t="str">
        <f ca="1">inputfromtsbtoolfile!D886</f>
        <v xml:space="preserve"> #53</v>
      </c>
      <c r="E336">
        <f ca="1">inputfromtsbtoolfile!E886</f>
        <v>31</v>
      </c>
      <c r="F336">
        <f ca="1">inputfromtsbtoolfile!F886</f>
        <v>44</v>
      </c>
      <c r="G336">
        <f ca="1">inputfromtsbtoolfile!G886</f>
        <v>50</v>
      </c>
      <c r="H336">
        <f ca="1">inputfromtsbtoolfile!H886</f>
        <v>50</v>
      </c>
      <c r="I336">
        <f ca="1">inputfromtsbtoolfile!I886</f>
        <v>19</v>
      </c>
      <c r="J336">
        <f ca="1">inputfromtsbtoolfile!J886</f>
        <v>63</v>
      </c>
      <c r="K336" t="str">
        <f ca="1">inputfromtsbtoolfile!K886</f>
        <v>[7</v>
      </c>
      <c r="L336" t="str">
        <f ca="1">inputfromtsbtoolfile!L886</f>
        <v xml:space="preserve"> 1 ]</v>
      </c>
    </row>
    <row r="337" spans="1:12">
      <c r="A337" t="s">
        <v>1667</v>
      </c>
      <c r="B337" t="str">
        <f ca="1">inputfromtsbtoolfile!B921</f>
        <v xml:space="preserve"> mike WILCHER</v>
      </c>
      <c r="C337" t="str">
        <f ca="1">inputfromtsbtoolfile!C921</f>
        <v xml:space="preserve"> Face=0x9c</v>
      </c>
      <c r="D337" t="str">
        <f ca="1">inputfromtsbtoolfile!D921</f>
        <v xml:space="preserve"> #54</v>
      </c>
      <c r="E337">
        <f ca="1">inputfromtsbtoolfile!E921</f>
        <v>25</v>
      </c>
      <c r="F337">
        <f ca="1">inputfromtsbtoolfile!F921</f>
        <v>31</v>
      </c>
      <c r="G337">
        <f ca="1">inputfromtsbtoolfile!G921</f>
        <v>38</v>
      </c>
      <c r="H337">
        <f ca="1">inputfromtsbtoolfile!H921</f>
        <v>38</v>
      </c>
      <c r="I337">
        <f ca="1">inputfromtsbtoolfile!I921</f>
        <v>19</v>
      </c>
      <c r="J337">
        <f ca="1">inputfromtsbtoolfile!J921</f>
        <v>31</v>
      </c>
      <c r="K337" t="str">
        <f ca="1">inputfromtsbtoolfile!K921</f>
        <v>[24</v>
      </c>
      <c r="L337" t="str">
        <f ca="1">inputfromtsbtoolfile!L921</f>
        <v xml:space="preserve"> 4 ]</v>
      </c>
    </row>
    <row r="338" spans="1:12">
      <c r="A338" t="s">
        <v>1667</v>
      </c>
      <c r="B338" t="str">
        <f ca="1">inputfromtsbtoolfile!B956</f>
        <v xml:space="preserve"> pat SWILLING</v>
      </c>
      <c r="C338" t="str">
        <f ca="1">inputfromtsbtoolfile!C956</f>
        <v xml:space="preserve"> Face=0xaa</v>
      </c>
      <c r="D338" t="str">
        <f ca="1">inputfromtsbtoolfile!D956</f>
        <v xml:space="preserve"> #56</v>
      </c>
      <c r="E338">
        <f ca="1">inputfromtsbtoolfile!E956</f>
        <v>31</v>
      </c>
      <c r="F338">
        <f ca="1">inputfromtsbtoolfile!F956</f>
        <v>44</v>
      </c>
      <c r="G338">
        <f ca="1">inputfromtsbtoolfile!G956</f>
        <v>50</v>
      </c>
      <c r="H338">
        <f ca="1">inputfromtsbtoolfile!H956</f>
        <v>63</v>
      </c>
      <c r="I338">
        <f ca="1">inputfromtsbtoolfile!I956</f>
        <v>19</v>
      </c>
      <c r="J338">
        <f ca="1">inputfromtsbtoolfile!J956</f>
        <v>63</v>
      </c>
      <c r="K338" t="str">
        <f ca="1">inputfromtsbtoolfile!K956</f>
        <v>[71</v>
      </c>
      <c r="L338" t="str">
        <f ca="1">inputfromtsbtoolfile!L956</f>
        <v xml:space="preserve"> 3 ]</v>
      </c>
    </row>
    <row r="339" spans="1:12">
      <c r="A339" t="s">
        <v>1667</v>
      </c>
      <c r="B339" t="str">
        <f ca="1">inputfromtsbtoolfile!B991</f>
        <v xml:space="preserve"> darion CONNER</v>
      </c>
      <c r="C339" t="str">
        <f ca="1">inputfromtsbtoolfile!C991</f>
        <v xml:space="preserve"> Face=0xc9</v>
      </c>
      <c r="D339" t="str">
        <f ca="1">inputfromtsbtoolfile!D991</f>
        <v xml:space="preserve"> #56</v>
      </c>
      <c r="E339">
        <f ca="1">inputfromtsbtoolfile!E991</f>
        <v>25</v>
      </c>
      <c r="F339">
        <f ca="1">inputfromtsbtoolfile!F991</f>
        <v>31</v>
      </c>
      <c r="G339">
        <f ca="1">inputfromtsbtoolfile!G991</f>
        <v>38</v>
      </c>
      <c r="H339">
        <f ca="1">inputfromtsbtoolfile!H991</f>
        <v>38</v>
      </c>
      <c r="I339">
        <f ca="1">inputfromtsbtoolfile!I991</f>
        <v>19</v>
      </c>
      <c r="J339">
        <f ca="1">inputfromtsbtoolfile!J991</f>
        <v>31</v>
      </c>
      <c r="K339" t="str">
        <f ca="1">inputfromtsbtoolfile!K991</f>
        <v>[25</v>
      </c>
      <c r="L339" t="str">
        <f ca="1">inputfromtsbtoolfile!L991</f>
        <v xml:space="preserve"> 4 ]</v>
      </c>
    </row>
    <row r="340" spans="1:12">
      <c r="A340" t="s">
        <v>484</v>
      </c>
      <c r="B340" t="str">
        <f ca="1">inputfromtsbtoolfile!B38</f>
        <v xml:space="preserve"> kent HULL</v>
      </c>
      <c r="C340" t="str">
        <f ca="1">inputfromtsbtoolfile!C38</f>
        <v xml:space="preserve"> Face=0x1e</v>
      </c>
      <c r="D340" t="str">
        <f ca="1">inputfromtsbtoolfile!D38</f>
        <v xml:space="preserve"> #67</v>
      </c>
      <c r="E340">
        <f ca="1">inputfromtsbtoolfile!E38</f>
        <v>25</v>
      </c>
      <c r="F340">
        <f ca="1">inputfromtsbtoolfile!F38</f>
        <v>69</v>
      </c>
      <c r="G340">
        <f ca="1">inputfromtsbtoolfile!G38</f>
        <v>38</v>
      </c>
      <c r="H340">
        <f ca="1">inputfromtsbtoolfile!H38</f>
        <v>69</v>
      </c>
      <c r="I340">
        <f ca="1">inputfromtsbtoolfile!I38</f>
        <v>0</v>
      </c>
      <c r="J340">
        <f ca="1">inputfromtsbtoolfile!J38</f>
        <v>0</v>
      </c>
      <c r="K340">
        <f ca="1">inputfromtsbtoolfile!K38</f>
        <v>0</v>
      </c>
      <c r="L340">
        <f ca="1">inputfromtsbtoolfile!L38</f>
        <v>0</v>
      </c>
    </row>
    <row r="341" spans="1:12">
      <c r="A341" t="s">
        <v>484</v>
      </c>
      <c r="B341" t="str">
        <f ca="1">inputfromtsbtoolfile!B73</f>
        <v xml:space="preserve"> ray DONALDSON</v>
      </c>
      <c r="C341" t="str">
        <f ca="1">inputfromtsbtoolfile!C73</f>
        <v xml:space="preserve"> Face=0xaf</v>
      </c>
      <c r="D341" t="str">
        <f ca="1">inputfromtsbtoolfile!D73</f>
        <v xml:space="preserve"> #53</v>
      </c>
      <c r="E341">
        <f ca="1">inputfromtsbtoolfile!E73</f>
        <v>25</v>
      </c>
      <c r="F341">
        <f ca="1">inputfromtsbtoolfile!F73</f>
        <v>69</v>
      </c>
      <c r="G341">
        <f ca="1">inputfromtsbtoolfile!G73</f>
        <v>25</v>
      </c>
      <c r="H341">
        <f ca="1">inputfromtsbtoolfile!H73</f>
        <v>50</v>
      </c>
      <c r="I341">
        <f ca="1">inputfromtsbtoolfile!I73</f>
        <v>0</v>
      </c>
      <c r="J341">
        <f ca="1">inputfromtsbtoolfile!J73</f>
        <v>0</v>
      </c>
      <c r="K341">
        <f ca="1">inputfromtsbtoolfile!K73</f>
        <v>0</v>
      </c>
      <c r="L341">
        <f ca="1">inputfromtsbtoolfile!L73</f>
        <v>0</v>
      </c>
    </row>
    <row r="342" spans="1:12">
      <c r="A342" t="s">
        <v>484</v>
      </c>
      <c r="B342" t="str">
        <f ca="1">inputfromtsbtoolfile!B108</f>
        <v xml:space="preserve"> jeff UHLENHAKE</v>
      </c>
      <c r="C342" t="str">
        <f ca="1">inputfromtsbtoolfile!C108</f>
        <v xml:space="preserve"> Face=0x2a</v>
      </c>
      <c r="D342" t="str">
        <f ca="1">inputfromtsbtoolfile!D108</f>
        <v xml:space="preserve"> #63</v>
      </c>
      <c r="E342">
        <f ca="1">inputfromtsbtoolfile!E108</f>
        <v>25</v>
      </c>
      <c r="F342">
        <f ca="1">inputfromtsbtoolfile!F108</f>
        <v>69</v>
      </c>
      <c r="G342">
        <f ca="1">inputfromtsbtoolfile!G108</f>
        <v>31</v>
      </c>
      <c r="H342">
        <f ca="1">inputfromtsbtoolfile!H108</f>
        <v>69</v>
      </c>
      <c r="I342">
        <f ca="1">inputfromtsbtoolfile!I108</f>
        <v>0</v>
      </c>
      <c r="J342">
        <f ca="1">inputfromtsbtoolfile!J108</f>
        <v>0</v>
      </c>
      <c r="K342">
        <f ca="1">inputfromtsbtoolfile!K108</f>
        <v>0</v>
      </c>
      <c r="L342">
        <f ca="1">inputfromtsbtoolfile!L108</f>
        <v>0</v>
      </c>
    </row>
    <row r="343" spans="1:12">
      <c r="A343" t="s">
        <v>484</v>
      </c>
      <c r="B343" t="str">
        <f ca="1">inputfromtsbtoolfile!B143</f>
        <v xml:space="preserve"> paul FAIRCHILD</v>
      </c>
      <c r="C343" t="str">
        <f ca="1">inputfromtsbtoolfile!C143</f>
        <v xml:space="preserve"> Face=0x43</v>
      </c>
      <c r="D343" t="str">
        <f ca="1">inputfromtsbtoolfile!D143</f>
        <v xml:space="preserve"> #66</v>
      </c>
      <c r="E343">
        <f ca="1">inputfromtsbtoolfile!E143</f>
        <v>25</v>
      </c>
      <c r="F343">
        <f ca="1">inputfromtsbtoolfile!F143</f>
        <v>69</v>
      </c>
      <c r="G343">
        <f ca="1">inputfromtsbtoolfile!G143</f>
        <v>38</v>
      </c>
      <c r="H343">
        <f ca="1">inputfromtsbtoolfile!H143</f>
        <v>38</v>
      </c>
      <c r="I343">
        <f ca="1">inputfromtsbtoolfile!I143</f>
        <v>0</v>
      </c>
      <c r="J343">
        <f ca="1">inputfromtsbtoolfile!J143</f>
        <v>0</v>
      </c>
      <c r="K343">
        <f ca="1">inputfromtsbtoolfile!K143</f>
        <v>0</v>
      </c>
      <c r="L343">
        <f ca="1">inputfromtsbtoolfile!L143</f>
        <v>0</v>
      </c>
    </row>
    <row r="344" spans="1:12">
      <c r="A344" t="s">
        <v>484</v>
      </c>
      <c r="B344" t="str">
        <f ca="1">inputfromtsbtoolfile!B178</f>
        <v xml:space="preserve"> jim SWEENEY</v>
      </c>
      <c r="C344" t="str">
        <f ca="1">inputfromtsbtoolfile!C178</f>
        <v xml:space="preserve"> Face=0x1d</v>
      </c>
      <c r="D344" t="str">
        <f ca="1">inputfromtsbtoolfile!D178</f>
        <v xml:space="preserve"> #53</v>
      </c>
      <c r="E344">
        <f ca="1">inputfromtsbtoolfile!E178</f>
        <v>25</v>
      </c>
      <c r="F344">
        <f ca="1">inputfromtsbtoolfile!F178</f>
        <v>69</v>
      </c>
      <c r="G344">
        <f ca="1">inputfromtsbtoolfile!G178</f>
        <v>38</v>
      </c>
      <c r="H344">
        <f ca="1">inputfromtsbtoolfile!H178</f>
        <v>44</v>
      </c>
      <c r="I344">
        <f ca="1">inputfromtsbtoolfile!I178</f>
        <v>0</v>
      </c>
      <c r="J344">
        <f ca="1">inputfromtsbtoolfile!J178</f>
        <v>0</v>
      </c>
      <c r="K344">
        <f ca="1">inputfromtsbtoolfile!K178</f>
        <v>0</v>
      </c>
      <c r="L344">
        <f ca="1">inputfromtsbtoolfile!L178</f>
        <v>0</v>
      </c>
    </row>
    <row r="345" spans="1:12">
      <c r="A345" t="s">
        <v>484</v>
      </c>
      <c r="B345" t="str">
        <f ca="1">inputfromtsbtoolfile!B213</f>
        <v xml:space="preserve"> bruce KOZERSKI</v>
      </c>
      <c r="C345" t="str">
        <f ca="1">inputfromtsbtoolfile!C213</f>
        <v xml:space="preserve"> Face=0x41</v>
      </c>
      <c r="D345" t="str">
        <f ca="1">inputfromtsbtoolfile!D213</f>
        <v xml:space="preserve"> #64</v>
      </c>
      <c r="E345">
        <f ca="1">inputfromtsbtoolfile!E213</f>
        <v>25</v>
      </c>
      <c r="F345">
        <f ca="1">inputfromtsbtoolfile!F213</f>
        <v>69</v>
      </c>
      <c r="G345">
        <f ca="1">inputfromtsbtoolfile!G213</f>
        <v>31</v>
      </c>
      <c r="H345">
        <f ca="1">inputfromtsbtoolfile!H213</f>
        <v>56</v>
      </c>
      <c r="I345">
        <f ca="1">inputfromtsbtoolfile!I213</f>
        <v>0</v>
      </c>
      <c r="J345">
        <f ca="1">inputfromtsbtoolfile!J213</f>
        <v>0</v>
      </c>
      <c r="K345">
        <f ca="1">inputfromtsbtoolfile!K213</f>
        <v>0</v>
      </c>
      <c r="L345">
        <f ca="1">inputfromtsbtoolfile!L213</f>
        <v>0</v>
      </c>
    </row>
    <row r="346" spans="1:12">
      <c r="A346" t="s">
        <v>484</v>
      </c>
      <c r="B346" t="str">
        <f ca="1">inputfromtsbtoolfile!B248</f>
        <v xml:space="preserve"> mike BAAB</v>
      </c>
      <c r="C346" t="str">
        <f ca="1">inputfromtsbtoolfile!C248</f>
        <v xml:space="preserve"> Face=0x23</v>
      </c>
      <c r="D346" t="str">
        <f ca="1">inputfromtsbtoolfile!D248</f>
        <v xml:space="preserve"> #61</v>
      </c>
      <c r="E346">
        <f ca="1">inputfromtsbtoolfile!E248</f>
        <v>25</v>
      </c>
      <c r="F346">
        <f ca="1">inputfromtsbtoolfile!F248</f>
        <v>69</v>
      </c>
      <c r="G346">
        <f ca="1">inputfromtsbtoolfile!G248</f>
        <v>38</v>
      </c>
      <c r="H346">
        <f ca="1">inputfromtsbtoolfile!H248</f>
        <v>44</v>
      </c>
      <c r="I346">
        <f ca="1">inputfromtsbtoolfile!I248</f>
        <v>0</v>
      </c>
      <c r="J346">
        <f ca="1">inputfromtsbtoolfile!J248</f>
        <v>0</v>
      </c>
      <c r="K346">
        <f ca="1">inputfromtsbtoolfile!K248</f>
        <v>0</v>
      </c>
      <c r="L346">
        <f ca="1">inputfromtsbtoolfile!L248</f>
        <v>0</v>
      </c>
    </row>
    <row r="347" spans="1:12">
      <c r="A347" t="s">
        <v>484</v>
      </c>
      <c r="B347" t="str">
        <f ca="1">inputfromtsbtoolfile!B283</f>
        <v xml:space="preserve"> jay PENNISON</v>
      </c>
      <c r="C347" t="str">
        <f ca="1">inputfromtsbtoolfile!C283</f>
        <v xml:space="preserve"> Face=0x47</v>
      </c>
      <c r="D347" t="str">
        <f ca="1">inputfromtsbtoolfile!D283</f>
        <v xml:space="preserve"> #52</v>
      </c>
      <c r="E347">
        <f ca="1">inputfromtsbtoolfile!E283</f>
        <v>25</v>
      </c>
      <c r="F347">
        <f ca="1">inputfromtsbtoolfile!F283</f>
        <v>69</v>
      </c>
      <c r="G347">
        <f ca="1">inputfromtsbtoolfile!G283</f>
        <v>31</v>
      </c>
      <c r="H347">
        <f ca="1">inputfromtsbtoolfile!H283</f>
        <v>50</v>
      </c>
      <c r="I347">
        <f ca="1">inputfromtsbtoolfile!I283</f>
        <v>0</v>
      </c>
      <c r="J347">
        <f ca="1">inputfromtsbtoolfile!J283</f>
        <v>0</v>
      </c>
      <c r="K347">
        <f ca="1">inputfromtsbtoolfile!K283</f>
        <v>0</v>
      </c>
      <c r="L347">
        <f ca="1">inputfromtsbtoolfile!L283</f>
        <v>0</v>
      </c>
    </row>
    <row r="348" spans="1:12">
      <c r="A348" t="s">
        <v>484</v>
      </c>
      <c r="B348" t="str">
        <f ca="1">inputfromtsbtoolfile!B318</f>
        <v xml:space="preserve"> dermontti DAWSON</v>
      </c>
      <c r="C348" t="str">
        <f ca="1">inputfromtsbtoolfile!C318</f>
        <v xml:space="preserve"> Face=0xa8</v>
      </c>
      <c r="D348" t="str">
        <f ca="1">inputfromtsbtoolfile!D318</f>
        <v xml:space="preserve"> #63</v>
      </c>
      <c r="E348">
        <f ca="1">inputfromtsbtoolfile!E318</f>
        <v>25</v>
      </c>
      <c r="F348">
        <f ca="1">inputfromtsbtoolfile!F318</f>
        <v>69</v>
      </c>
      <c r="G348">
        <f ca="1">inputfromtsbtoolfile!G318</f>
        <v>38</v>
      </c>
      <c r="H348">
        <f ca="1">inputfromtsbtoolfile!H318</f>
        <v>56</v>
      </c>
      <c r="I348">
        <f ca="1">inputfromtsbtoolfile!I318</f>
        <v>0</v>
      </c>
      <c r="J348">
        <f ca="1">inputfromtsbtoolfile!J318</f>
        <v>0</v>
      </c>
      <c r="K348">
        <f ca="1">inputfromtsbtoolfile!K318</f>
        <v>0</v>
      </c>
      <c r="L348">
        <f ca="1">inputfromtsbtoolfile!L318</f>
        <v>0</v>
      </c>
    </row>
    <row r="349" spans="1:12">
      <c r="A349" t="s">
        <v>484</v>
      </c>
      <c r="B349" t="str">
        <f ca="1">inputfromtsbtoolfile!B353</f>
        <v xml:space="preserve"> keith KARTZ</v>
      </c>
      <c r="C349" t="str">
        <f ca="1">inputfromtsbtoolfile!C353</f>
        <v xml:space="preserve"> Face=0x33</v>
      </c>
      <c r="D349" t="str">
        <f ca="1">inputfromtsbtoolfile!D353</f>
        <v xml:space="preserve"> #72</v>
      </c>
      <c r="E349">
        <f ca="1">inputfromtsbtoolfile!E353</f>
        <v>25</v>
      </c>
      <c r="F349">
        <f ca="1">inputfromtsbtoolfile!F353</f>
        <v>69</v>
      </c>
      <c r="G349">
        <f ca="1">inputfromtsbtoolfile!G353</f>
        <v>38</v>
      </c>
      <c r="H349">
        <f ca="1">inputfromtsbtoolfile!H353</f>
        <v>44</v>
      </c>
      <c r="I349">
        <f ca="1">inputfromtsbtoolfile!I353</f>
        <v>0</v>
      </c>
      <c r="J349">
        <f ca="1">inputfromtsbtoolfile!J353</f>
        <v>0</v>
      </c>
      <c r="K349">
        <f ca="1">inputfromtsbtoolfile!K353</f>
        <v>0</v>
      </c>
      <c r="L349">
        <f ca="1">inputfromtsbtoolfile!L353</f>
        <v>0</v>
      </c>
    </row>
    <row r="350" spans="1:12">
      <c r="A350" t="s">
        <v>484</v>
      </c>
      <c r="B350" t="str">
        <f ca="1">inputfromtsbtoolfile!B388</f>
        <v xml:space="preserve"> mike WEBSTER</v>
      </c>
      <c r="C350" t="str">
        <f ca="1">inputfromtsbtoolfile!C388</f>
        <v xml:space="preserve"> Face=0x36</v>
      </c>
      <c r="D350" t="str">
        <f ca="1">inputfromtsbtoolfile!D388</f>
        <v xml:space="preserve"> #53</v>
      </c>
      <c r="E350">
        <f ca="1">inputfromtsbtoolfile!E388</f>
        <v>25</v>
      </c>
      <c r="F350">
        <f ca="1">inputfromtsbtoolfile!F388</f>
        <v>69</v>
      </c>
      <c r="G350">
        <f ca="1">inputfromtsbtoolfile!G388</f>
        <v>38</v>
      </c>
      <c r="H350">
        <f ca="1">inputfromtsbtoolfile!H388</f>
        <v>69</v>
      </c>
      <c r="I350">
        <f ca="1">inputfromtsbtoolfile!I388</f>
        <v>0</v>
      </c>
      <c r="J350">
        <f ca="1">inputfromtsbtoolfile!J388</f>
        <v>0</v>
      </c>
      <c r="K350">
        <f ca="1">inputfromtsbtoolfile!K388</f>
        <v>0</v>
      </c>
      <c r="L350">
        <f ca="1">inputfromtsbtoolfile!L388</f>
        <v>0</v>
      </c>
    </row>
    <row r="351" spans="1:12">
      <c r="A351" t="s">
        <v>484</v>
      </c>
      <c r="B351" t="str">
        <f ca="1">inputfromtsbtoolfile!B423</f>
        <v xml:space="preserve"> don MOSEBAR</v>
      </c>
      <c r="C351" t="str">
        <f ca="1">inputfromtsbtoolfile!C423</f>
        <v xml:space="preserve"> Face=0x1f</v>
      </c>
      <c r="D351" t="str">
        <f ca="1">inputfromtsbtoolfile!D423</f>
        <v xml:space="preserve"> #72</v>
      </c>
      <c r="E351">
        <f ca="1">inputfromtsbtoolfile!E423</f>
        <v>25</v>
      </c>
      <c r="F351">
        <f ca="1">inputfromtsbtoolfile!F423</f>
        <v>69</v>
      </c>
      <c r="G351">
        <f ca="1">inputfromtsbtoolfile!G423</f>
        <v>31</v>
      </c>
      <c r="H351">
        <f ca="1">inputfromtsbtoolfile!H423</f>
        <v>50</v>
      </c>
      <c r="I351">
        <f ca="1">inputfromtsbtoolfile!I423</f>
        <v>0</v>
      </c>
      <c r="J351">
        <f ca="1">inputfromtsbtoolfile!J423</f>
        <v>0</v>
      </c>
      <c r="K351">
        <f ca="1">inputfromtsbtoolfile!K423</f>
        <v>0</v>
      </c>
      <c r="L351">
        <f ca="1">inputfromtsbtoolfile!L423</f>
        <v>0</v>
      </c>
    </row>
    <row r="352" spans="1:12">
      <c r="A352" t="s">
        <v>484</v>
      </c>
      <c r="B352" t="str">
        <f ca="1">inputfromtsbtoolfile!B458</f>
        <v xml:space="preserve"> frank CORNISH</v>
      </c>
      <c r="C352" t="str">
        <f ca="1">inputfromtsbtoolfile!C458</f>
        <v xml:space="preserve"> Face=0x8f</v>
      </c>
      <c r="D352" t="str">
        <f ca="1">inputfromtsbtoolfile!D458</f>
        <v xml:space="preserve"> #63</v>
      </c>
      <c r="E352">
        <f ca="1">inputfromtsbtoolfile!E458</f>
        <v>25</v>
      </c>
      <c r="F352">
        <f ca="1">inputfromtsbtoolfile!F458</f>
        <v>69</v>
      </c>
      <c r="G352">
        <f ca="1">inputfromtsbtoolfile!G458</f>
        <v>31</v>
      </c>
      <c r="H352">
        <f ca="1">inputfromtsbtoolfile!H458</f>
        <v>56</v>
      </c>
      <c r="I352">
        <f ca="1">inputfromtsbtoolfile!I458</f>
        <v>0</v>
      </c>
      <c r="J352">
        <f ca="1">inputfromtsbtoolfile!J458</f>
        <v>0</v>
      </c>
      <c r="K352">
        <f ca="1">inputfromtsbtoolfile!K458</f>
        <v>0</v>
      </c>
      <c r="L352">
        <f ca="1">inputfromtsbtoolfile!L458</f>
        <v>0</v>
      </c>
    </row>
    <row r="353" spans="1:12">
      <c r="A353" t="s">
        <v>484</v>
      </c>
      <c r="B353" t="str">
        <f ca="1">inputfromtsbtoolfile!B493</f>
        <v xml:space="preserve"> grant FEASEL</v>
      </c>
      <c r="C353" t="str">
        <f ca="1">inputfromtsbtoolfile!C493</f>
        <v xml:space="preserve"> Face=0x1b</v>
      </c>
      <c r="D353" t="str">
        <f ca="1">inputfromtsbtoolfile!D493</f>
        <v xml:space="preserve"> #54</v>
      </c>
      <c r="E353">
        <f ca="1">inputfromtsbtoolfile!E493</f>
        <v>25</v>
      </c>
      <c r="F353">
        <f ca="1">inputfromtsbtoolfile!F493</f>
        <v>69</v>
      </c>
      <c r="G353">
        <f ca="1">inputfromtsbtoolfile!G493</f>
        <v>31</v>
      </c>
      <c r="H353">
        <f ca="1">inputfromtsbtoolfile!H493</f>
        <v>56</v>
      </c>
      <c r="I353">
        <f ca="1">inputfromtsbtoolfile!I493</f>
        <v>0</v>
      </c>
      <c r="J353">
        <f ca="1">inputfromtsbtoolfile!J493</f>
        <v>0</v>
      </c>
      <c r="K353">
        <f ca="1">inputfromtsbtoolfile!K493</f>
        <v>0</v>
      </c>
      <c r="L353">
        <f ca="1">inputfromtsbtoolfile!L493</f>
        <v>0</v>
      </c>
    </row>
    <row r="354" spans="1:12">
      <c r="A354" t="s">
        <v>484</v>
      </c>
      <c r="B354" t="str">
        <f ca="1">inputfromtsbtoolfile!B528</f>
        <v xml:space="preserve"> jeff BOSTIC</v>
      </c>
      <c r="C354" t="str">
        <f ca="1">inputfromtsbtoolfile!C528</f>
        <v xml:space="preserve"> Face=0x1c</v>
      </c>
      <c r="D354" t="str">
        <f ca="1">inputfromtsbtoolfile!D528</f>
        <v xml:space="preserve"> #53</v>
      </c>
      <c r="E354">
        <f ca="1">inputfromtsbtoolfile!E528</f>
        <v>25</v>
      </c>
      <c r="F354">
        <f ca="1">inputfromtsbtoolfile!F528</f>
        <v>69</v>
      </c>
      <c r="G354">
        <f ca="1">inputfromtsbtoolfile!G528</f>
        <v>38</v>
      </c>
      <c r="H354">
        <f ca="1">inputfromtsbtoolfile!H528</f>
        <v>69</v>
      </c>
      <c r="I354">
        <f ca="1">inputfromtsbtoolfile!I528</f>
        <v>0</v>
      </c>
      <c r="J354">
        <f ca="1">inputfromtsbtoolfile!J528</f>
        <v>0</v>
      </c>
      <c r="K354">
        <f ca="1">inputfromtsbtoolfile!K528</f>
        <v>0</v>
      </c>
      <c r="L354">
        <f ca="1">inputfromtsbtoolfile!L528</f>
        <v>0</v>
      </c>
    </row>
    <row r="355" spans="1:12">
      <c r="A355" t="s">
        <v>484</v>
      </c>
      <c r="B355" t="str">
        <f ca="1">inputfromtsbtoolfile!B563</f>
        <v xml:space="preserve"> bart OATES</v>
      </c>
      <c r="C355" t="str">
        <f ca="1">inputfromtsbtoolfile!C563</f>
        <v xml:space="preserve"> Face=0x1f</v>
      </c>
      <c r="D355" t="str">
        <f ca="1">inputfromtsbtoolfile!D563</f>
        <v xml:space="preserve"> #65</v>
      </c>
      <c r="E355">
        <f ca="1">inputfromtsbtoolfile!E563</f>
        <v>25</v>
      </c>
      <c r="F355">
        <f ca="1">inputfromtsbtoolfile!F563</f>
        <v>69</v>
      </c>
      <c r="G355">
        <f ca="1">inputfromtsbtoolfile!G563</f>
        <v>38</v>
      </c>
      <c r="H355">
        <f ca="1">inputfromtsbtoolfile!H563</f>
        <v>50</v>
      </c>
      <c r="I355">
        <f ca="1">inputfromtsbtoolfile!I563</f>
        <v>0</v>
      </c>
      <c r="J355">
        <f ca="1">inputfromtsbtoolfile!J563</f>
        <v>0</v>
      </c>
      <c r="K355">
        <f ca="1">inputfromtsbtoolfile!K563</f>
        <v>0</v>
      </c>
      <c r="L355">
        <f ca="1">inputfromtsbtoolfile!L563</f>
        <v>0</v>
      </c>
    </row>
    <row r="356" spans="1:12">
      <c r="A356" t="s">
        <v>484</v>
      </c>
      <c r="B356" t="str">
        <f ca="1">inputfromtsbtoolfile!B598</f>
        <v xml:space="preserve"> david ALEXANDER</v>
      </c>
      <c r="C356" t="str">
        <f ca="1">inputfromtsbtoolfile!C598</f>
        <v xml:space="preserve"> Face=0x33</v>
      </c>
      <c r="D356" t="str">
        <f ca="1">inputfromtsbtoolfile!D598</f>
        <v xml:space="preserve"> #72</v>
      </c>
      <c r="E356">
        <f ca="1">inputfromtsbtoolfile!E598</f>
        <v>25</v>
      </c>
      <c r="F356">
        <f ca="1">inputfromtsbtoolfile!F598</f>
        <v>69</v>
      </c>
      <c r="G356">
        <f ca="1">inputfromtsbtoolfile!G598</f>
        <v>31</v>
      </c>
      <c r="H356">
        <f ca="1">inputfromtsbtoolfile!H598</f>
        <v>38</v>
      </c>
      <c r="I356">
        <f ca="1">inputfromtsbtoolfile!I598</f>
        <v>0</v>
      </c>
      <c r="J356">
        <f ca="1">inputfromtsbtoolfile!J598</f>
        <v>0</v>
      </c>
      <c r="K356">
        <f ca="1">inputfromtsbtoolfile!K598</f>
        <v>0</v>
      </c>
      <c r="L356">
        <f ca="1">inputfromtsbtoolfile!L598</f>
        <v>0</v>
      </c>
    </row>
    <row r="357" spans="1:12">
      <c r="A357" t="s">
        <v>484</v>
      </c>
      <c r="B357" t="str">
        <f ca="1">inputfromtsbtoolfile!B633</f>
        <v xml:space="preserve"> bill LEWIS</v>
      </c>
      <c r="C357" t="str">
        <f ca="1">inputfromtsbtoolfile!C633</f>
        <v xml:space="preserve"> Face=0x9</v>
      </c>
      <c r="D357" t="str">
        <f ca="1">inputfromtsbtoolfile!D633</f>
        <v xml:space="preserve"> #51</v>
      </c>
      <c r="E357">
        <f ca="1">inputfromtsbtoolfile!E633</f>
        <v>25</v>
      </c>
      <c r="F357">
        <f ca="1">inputfromtsbtoolfile!F633</f>
        <v>69</v>
      </c>
      <c r="G357">
        <f ca="1">inputfromtsbtoolfile!G633</f>
        <v>31</v>
      </c>
      <c r="H357">
        <f ca="1">inputfromtsbtoolfile!H633</f>
        <v>38</v>
      </c>
      <c r="I357">
        <f ca="1">inputfromtsbtoolfile!I633</f>
        <v>0</v>
      </c>
      <c r="J357">
        <f ca="1">inputfromtsbtoolfile!J633</f>
        <v>0</v>
      </c>
      <c r="K357">
        <f ca="1">inputfromtsbtoolfile!K633</f>
        <v>0</v>
      </c>
      <c r="L357">
        <f ca="1">inputfromtsbtoolfile!L633</f>
        <v>0</v>
      </c>
    </row>
    <row r="358" spans="1:12">
      <c r="A358" t="s">
        <v>484</v>
      </c>
      <c r="B358" t="str">
        <f ca="1">inputfromtsbtoolfile!B668</f>
        <v xml:space="preserve"> mark STEPNOSKI</v>
      </c>
      <c r="C358" t="str">
        <f ca="1">inputfromtsbtoolfile!C668</f>
        <v xml:space="preserve"> Face=0x2c</v>
      </c>
      <c r="D358" t="str">
        <f ca="1">inputfromtsbtoolfile!D668</f>
        <v xml:space="preserve"> #53</v>
      </c>
      <c r="E358">
        <f ca="1">inputfromtsbtoolfile!E668</f>
        <v>25</v>
      </c>
      <c r="F358">
        <f ca="1">inputfromtsbtoolfile!F668</f>
        <v>69</v>
      </c>
      <c r="G358">
        <f ca="1">inputfromtsbtoolfile!G668</f>
        <v>38</v>
      </c>
      <c r="H358">
        <f ca="1">inputfromtsbtoolfile!H668</f>
        <v>38</v>
      </c>
      <c r="I358">
        <f ca="1">inputfromtsbtoolfile!I668</f>
        <v>0</v>
      </c>
      <c r="J358">
        <f ca="1">inputfromtsbtoolfile!J668</f>
        <v>0</v>
      </c>
      <c r="K358">
        <f ca="1">inputfromtsbtoolfile!K668</f>
        <v>0</v>
      </c>
      <c r="L358">
        <f ca="1">inputfromtsbtoolfile!L668</f>
        <v>0</v>
      </c>
    </row>
    <row r="359" spans="1:12">
      <c r="A359" t="s">
        <v>484</v>
      </c>
      <c r="B359" t="str">
        <f ca="1">inputfromtsbtoolfile!B703</f>
        <v xml:space="preserve"> jay HILGENBERG</v>
      </c>
      <c r="C359" t="str">
        <f ca="1">inputfromtsbtoolfile!C703</f>
        <v xml:space="preserve"> Face=0x48</v>
      </c>
      <c r="D359" t="str">
        <f ca="1">inputfromtsbtoolfile!D703</f>
        <v xml:space="preserve"> #63</v>
      </c>
      <c r="E359">
        <f ca="1">inputfromtsbtoolfile!E703</f>
        <v>25</v>
      </c>
      <c r="F359">
        <f ca="1">inputfromtsbtoolfile!F703</f>
        <v>69</v>
      </c>
      <c r="G359">
        <f ca="1">inputfromtsbtoolfile!G703</f>
        <v>50</v>
      </c>
      <c r="H359">
        <f ca="1">inputfromtsbtoolfile!H703</f>
        <v>63</v>
      </c>
      <c r="I359">
        <f ca="1">inputfromtsbtoolfile!I703</f>
        <v>0</v>
      </c>
      <c r="J359">
        <f ca="1">inputfromtsbtoolfile!J703</f>
        <v>0</v>
      </c>
      <c r="K359">
        <f ca="1">inputfromtsbtoolfile!K703</f>
        <v>0</v>
      </c>
      <c r="L359">
        <f ca="1">inputfromtsbtoolfile!L703</f>
        <v>0</v>
      </c>
    </row>
    <row r="360" spans="1:12">
      <c r="A360" t="s">
        <v>484</v>
      </c>
      <c r="B360" t="str">
        <f ca="1">inputfromtsbtoolfile!B738</f>
        <v xml:space="preserve"> kevin GLOVER</v>
      </c>
      <c r="C360" t="str">
        <f ca="1">inputfromtsbtoolfile!C738</f>
        <v xml:space="preserve"> Face=0xaf</v>
      </c>
      <c r="D360" t="str">
        <f ca="1">inputfromtsbtoolfile!D738</f>
        <v xml:space="preserve"> #53</v>
      </c>
      <c r="E360">
        <f ca="1">inputfromtsbtoolfile!E738</f>
        <v>25</v>
      </c>
      <c r="F360">
        <f ca="1">inputfromtsbtoolfile!F738</f>
        <v>69</v>
      </c>
      <c r="G360">
        <f ca="1">inputfromtsbtoolfile!G738</f>
        <v>31</v>
      </c>
      <c r="H360">
        <f ca="1">inputfromtsbtoolfile!H738</f>
        <v>44</v>
      </c>
      <c r="I360">
        <f ca="1">inputfromtsbtoolfile!I738</f>
        <v>0</v>
      </c>
      <c r="J360">
        <f ca="1">inputfromtsbtoolfile!J738</f>
        <v>0</v>
      </c>
      <c r="K360">
        <f ca="1">inputfromtsbtoolfile!K738</f>
        <v>0</v>
      </c>
      <c r="L360">
        <f ca="1">inputfromtsbtoolfile!L738</f>
        <v>0</v>
      </c>
    </row>
    <row r="361" spans="1:12">
      <c r="A361" t="s">
        <v>484</v>
      </c>
      <c r="B361" t="str">
        <f ca="1">inputfromtsbtoolfile!B773</f>
        <v xml:space="preserve"> james CAMPEN</v>
      </c>
      <c r="C361" t="str">
        <f ca="1">inputfromtsbtoolfile!C773</f>
        <v xml:space="preserve"> Face=0x2f</v>
      </c>
      <c r="D361" t="str">
        <f ca="1">inputfromtsbtoolfile!D773</f>
        <v xml:space="preserve"> #63</v>
      </c>
      <c r="E361">
        <f ca="1">inputfromtsbtoolfile!E773</f>
        <v>25</v>
      </c>
      <c r="F361">
        <f ca="1">inputfromtsbtoolfile!F773</f>
        <v>69</v>
      </c>
      <c r="G361">
        <f ca="1">inputfromtsbtoolfile!G773</f>
        <v>38</v>
      </c>
      <c r="H361">
        <f ca="1">inputfromtsbtoolfile!H773</f>
        <v>38</v>
      </c>
      <c r="I361">
        <f ca="1">inputfromtsbtoolfile!I773</f>
        <v>0</v>
      </c>
      <c r="J361">
        <f ca="1">inputfromtsbtoolfile!J773</f>
        <v>0</v>
      </c>
      <c r="K361">
        <f ca="1">inputfromtsbtoolfile!K773</f>
        <v>0</v>
      </c>
      <c r="L361">
        <f ca="1">inputfromtsbtoolfile!L773</f>
        <v>0</v>
      </c>
    </row>
    <row r="362" spans="1:12">
      <c r="A362" t="s">
        <v>484</v>
      </c>
      <c r="B362" t="str">
        <f ca="1">inputfromtsbtoolfile!B808</f>
        <v xml:space="preserve"> kirk LOWDERMILK</v>
      </c>
      <c r="C362" t="str">
        <f ca="1">inputfromtsbtoolfile!C808</f>
        <v xml:space="preserve"> Face=0xb</v>
      </c>
      <c r="D362" t="str">
        <f ca="1">inputfromtsbtoolfile!D808</f>
        <v xml:space="preserve"> #63</v>
      </c>
      <c r="E362">
        <f ca="1">inputfromtsbtoolfile!E808</f>
        <v>25</v>
      </c>
      <c r="F362">
        <f ca="1">inputfromtsbtoolfile!F808</f>
        <v>69</v>
      </c>
      <c r="G362">
        <f ca="1">inputfromtsbtoolfile!G808</f>
        <v>38</v>
      </c>
      <c r="H362">
        <f ca="1">inputfromtsbtoolfile!H808</f>
        <v>63</v>
      </c>
      <c r="I362">
        <f ca="1">inputfromtsbtoolfile!I808</f>
        <v>0</v>
      </c>
      <c r="J362">
        <f ca="1">inputfromtsbtoolfile!J808</f>
        <v>0</v>
      </c>
      <c r="K362">
        <f ca="1">inputfromtsbtoolfile!K808</f>
        <v>0</v>
      </c>
      <c r="L362">
        <f ca="1">inputfromtsbtoolfile!L808</f>
        <v>0</v>
      </c>
    </row>
    <row r="363" spans="1:12">
      <c r="A363" t="s">
        <v>484</v>
      </c>
      <c r="B363" t="str">
        <f ca="1">inputfromtsbtoolfile!B843</f>
        <v xml:space="preserve"> randy GRIMES</v>
      </c>
      <c r="C363" t="str">
        <f ca="1">inputfromtsbtoolfile!C843</f>
        <v xml:space="preserve"> Face=0x48</v>
      </c>
      <c r="D363" t="str">
        <f ca="1">inputfromtsbtoolfile!D843</f>
        <v xml:space="preserve"> #60</v>
      </c>
      <c r="E363">
        <f ca="1">inputfromtsbtoolfile!E843</f>
        <v>25</v>
      </c>
      <c r="F363">
        <f ca="1">inputfromtsbtoolfile!F843</f>
        <v>69</v>
      </c>
      <c r="G363">
        <f ca="1">inputfromtsbtoolfile!G843</f>
        <v>38</v>
      </c>
      <c r="H363">
        <f ca="1">inputfromtsbtoolfile!H843</f>
        <v>31</v>
      </c>
      <c r="I363">
        <f ca="1">inputfromtsbtoolfile!I843</f>
        <v>0</v>
      </c>
      <c r="J363">
        <f ca="1">inputfromtsbtoolfile!J843</f>
        <v>0</v>
      </c>
      <c r="K363">
        <f ca="1">inputfromtsbtoolfile!K843</f>
        <v>0</v>
      </c>
      <c r="L363">
        <f ca="1">inputfromtsbtoolfile!L843</f>
        <v>0</v>
      </c>
    </row>
    <row r="364" spans="1:12">
      <c r="A364" t="s">
        <v>484</v>
      </c>
      <c r="B364" t="str">
        <f ca="1">inputfromtsbtoolfile!B878</f>
        <v xml:space="preserve"> jesse SAPOLU</v>
      </c>
      <c r="C364" t="str">
        <f ca="1">inputfromtsbtoolfile!C878</f>
        <v xml:space="preserve"> Face=0x82</v>
      </c>
      <c r="D364" t="str">
        <f ca="1">inputfromtsbtoolfile!D878</f>
        <v xml:space="preserve"> #61</v>
      </c>
      <c r="E364">
        <f ca="1">inputfromtsbtoolfile!E878</f>
        <v>25</v>
      </c>
      <c r="F364">
        <f ca="1">inputfromtsbtoolfile!F878</f>
        <v>69</v>
      </c>
      <c r="G364">
        <f ca="1">inputfromtsbtoolfile!G878</f>
        <v>38</v>
      </c>
      <c r="H364">
        <f ca="1">inputfromtsbtoolfile!H878</f>
        <v>63</v>
      </c>
      <c r="I364">
        <f ca="1">inputfromtsbtoolfile!I878</f>
        <v>0</v>
      </c>
      <c r="J364">
        <f ca="1">inputfromtsbtoolfile!J878</f>
        <v>0</v>
      </c>
      <c r="K364">
        <f ca="1">inputfromtsbtoolfile!K878</f>
        <v>0</v>
      </c>
      <c r="L364">
        <f ca="1">inputfromtsbtoolfile!L878</f>
        <v>0</v>
      </c>
    </row>
    <row r="365" spans="1:12">
      <c r="A365" t="s">
        <v>484</v>
      </c>
      <c r="B365" t="str">
        <f ca="1">inputfromtsbtoolfile!B913</f>
        <v xml:space="preserve"> doug SMITH</v>
      </c>
      <c r="C365" t="str">
        <f ca="1">inputfromtsbtoolfile!C913</f>
        <v xml:space="preserve"> Face=0xc</v>
      </c>
      <c r="D365" t="str">
        <f ca="1">inputfromtsbtoolfile!D913</f>
        <v xml:space="preserve"> #56</v>
      </c>
      <c r="E365">
        <f ca="1">inputfromtsbtoolfile!E913</f>
        <v>25</v>
      </c>
      <c r="F365">
        <f ca="1">inputfromtsbtoolfile!F913</f>
        <v>69</v>
      </c>
      <c r="G365">
        <f ca="1">inputfromtsbtoolfile!G913</f>
        <v>38</v>
      </c>
      <c r="H365">
        <f ca="1">inputfromtsbtoolfile!H913</f>
        <v>63</v>
      </c>
      <c r="I365">
        <f ca="1">inputfromtsbtoolfile!I913</f>
        <v>0</v>
      </c>
      <c r="J365">
        <f ca="1">inputfromtsbtoolfile!J913</f>
        <v>0</v>
      </c>
      <c r="K365">
        <f ca="1">inputfromtsbtoolfile!K913</f>
        <v>0</v>
      </c>
      <c r="L365">
        <f ca="1">inputfromtsbtoolfile!L913</f>
        <v>0</v>
      </c>
    </row>
    <row r="366" spans="1:12">
      <c r="A366" t="s">
        <v>484</v>
      </c>
      <c r="B366" t="str">
        <f ca="1">inputfromtsbtoolfile!B948</f>
        <v xml:space="preserve"> joel HILGENBERG</v>
      </c>
      <c r="C366" t="str">
        <f ca="1">inputfromtsbtoolfile!C948</f>
        <v xml:space="preserve"> Face=0x1c</v>
      </c>
      <c r="D366" t="str">
        <f ca="1">inputfromtsbtoolfile!D948</f>
        <v xml:space="preserve"> #61</v>
      </c>
      <c r="E366">
        <f ca="1">inputfromtsbtoolfile!E948</f>
        <v>25</v>
      </c>
      <c r="F366">
        <f ca="1">inputfromtsbtoolfile!F948</f>
        <v>69</v>
      </c>
      <c r="G366">
        <f ca="1">inputfromtsbtoolfile!G948</f>
        <v>44</v>
      </c>
      <c r="H366">
        <f ca="1">inputfromtsbtoolfile!H948</f>
        <v>50</v>
      </c>
      <c r="I366">
        <f ca="1">inputfromtsbtoolfile!I948</f>
        <v>0</v>
      </c>
      <c r="J366">
        <f ca="1">inputfromtsbtoolfile!J948</f>
        <v>0</v>
      </c>
      <c r="K366">
        <f ca="1">inputfromtsbtoolfile!K948</f>
        <v>0</v>
      </c>
      <c r="L366">
        <f ca="1">inputfromtsbtoolfile!L948</f>
        <v>0</v>
      </c>
    </row>
    <row r="367" spans="1:12">
      <c r="A367" t="s">
        <v>484</v>
      </c>
      <c r="B367" t="str">
        <f ca="1">inputfromtsbtoolfile!B983</f>
        <v xml:space="preserve"> jamie DUKES</v>
      </c>
      <c r="C367" t="str">
        <f ca="1">inputfromtsbtoolfile!C983</f>
        <v xml:space="preserve"> Face=0xa7</v>
      </c>
      <c r="D367" t="str">
        <f ca="1">inputfromtsbtoolfile!D983</f>
        <v xml:space="preserve"> #64</v>
      </c>
      <c r="E367">
        <f ca="1">inputfromtsbtoolfile!E983</f>
        <v>25</v>
      </c>
      <c r="F367">
        <f ca="1">inputfromtsbtoolfile!F983</f>
        <v>69</v>
      </c>
      <c r="G367">
        <f ca="1">inputfromtsbtoolfile!G983</f>
        <v>19</v>
      </c>
      <c r="H367">
        <f ca="1">inputfromtsbtoolfile!H983</f>
        <v>50</v>
      </c>
      <c r="I367">
        <f ca="1">inputfromtsbtoolfile!I983</f>
        <v>0</v>
      </c>
      <c r="J367">
        <f ca="1">inputfromtsbtoolfile!J983</f>
        <v>0</v>
      </c>
      <c r="K367">
        <f ca="1">inputfromtsbtoolfile!K983</f>
        <v>0</v>
      </c>
      <c r="L367">
        <f ca="1">inputfromtsbtoolfile!L983</f>
        <v>0</v>
      </c>
    </row>
    <row r="368" spans="1:12">
      <c r="A368" t="s">
        <v>1657</v>
      </c>
      <c r="B368" t="str">
        <f ca="1">inputfromtsbtoolfile!B39</f>
        <v xml:space="preserve"> jim RITCHER</v>
      </c>
      <c r="C368" t="str">
        <f ca="1">inputfromtsbtoolfile!C39</f>
        <v xml:space="preserve"> Face=0x7</v>
      </c>
      <c r="D368" t="str">
        <f ca="1">inputfromtsbtoolfile!D39</f>
        <v xml:space="preserve"> #51</v>
      </c>
      <c r="E368">
        <f ca="1">inputfromtsbtoolfile!E39</f>
        <v>25</v>
      </c>
      <c r="F368">
        <f ca="1">inputfromtsbtoolfile!F39</f>
        <v>69</v>
      </c>
      <c r="G368">
        <f ca="1">inputfromtsbtoolfile!G39</f>
        <v>38</v>
      </c>
      <c r="H368">
        <f ca="1">inputfromtsbtoolfile!H39</f>
        <v>56</v>
      </c>
      <c r="I368">
        <f ca="1">inputfromtsbtoolfile!I39</f>
        <v>0</v>
      </c>
      <c r="J368">
        <f ca="1">inputfromtsbtoolfile!J39</f>
        <v>0</v>
      </c>
      <c r="K368">
        <f ca="1">inputfromtsbtoolfile!K39</f>
        <v>0</v>
      </c>
      <c r="L368">
        <f ca="1">inputfromtsbtoolfile!L39</f>
        <v>0</v>
      </c>
    </row>
    <row r="369" spans="1:12">
      <c r="A369" t="s">
        <v>1657</v>
      </c>
      <c r="B369" t="str">
        <f ca="1">inputfromtsbtoolfile!B74</f>
        <v xml:space="preserve"> randy DIXON</v>
      </c>
      <c r="C369" t="str">
        <f ca="1">inputfromtsbtoolfile!C74</f>
        <v xml:space="preserve"> Face=0x95</v>
      </c>
      <c r="D369" t="str">
        <f ca="1">inputfromtsbtoolfile!D74</f>
        <v xml:space="preserve"> #69</v>
      </c>
      <c r="E369">
        <f ca="1">inputfromtsbtoolfile!E74</f>
        <v>25</v>
      </c>
      <c r="F369">
        <f ca="1">inputfromtsbtoolfile!F74</f>
        <v>69</v>
      </c>
      <c r="G369">
        <f ca="1">inputfromtsbtoolfile!G74</f>
        <v>25</v>
      </c>
      <c r="H369">
        <f ca="1">inputfromtsbtoolfile!H74</f>
        <v>50</v>
      </c>
      <c r="I369">
        <f ca="1">inputfromtsbtoolfile!I74</f>
        <v>0</v>
      </c>
      <c r="J369">
        <f ca="1">inputfromtsbtoolfile!J74</f>
        <v>0</v>
      </c>
      <c r="K369">
        <f ca="1">inputfromtsbtoolfile!K74</f>
        <v>0</v>
      </c>
      <c r="L369">
        <f ca="1">inputfromtsbtoolfile!L74</f>
        <v>0</v>
      </c>
    </row>
    <row r="370" spans="1:12">
      <c r="A370" t="s">
        <v>1657</v>
      </c>
      <c r="B370" t="str">
        <f ca="1">inputfromtsbtoolfile!B109</f>
        <v xml:space="preserve"> keith SIMS</v>
      </c>
      <c r="C370" t="str">
        <f ca="1">inputfromtsbtoolfile!C109</f>
        <v xml:space="preserve"> Face=0xbf</v>
      </c>
      <c r="D370" t="str">
        <f ca="1">inputfromtsbtoolfile!D109</f>
        <v xml:space="preserve"> #69</v>
      </c>
      <c r="E370">
        <f ca="1">inputfromtsbtoolfile!E109</f>
        <v>25</v>
      </c>
      <c r="F370">
        <f ca="1">inputfromtsbtoolfile!F109</f>
        <v>69</v>
      </c>
      <c r="G370">
        <f ca="1">inputfromtsbtoolfile!G109</f>
        <v>25</v>
      </c>
      <c r="H370">
        <f ca="1">inputfromtsbtoolfile!H109</f>
        <v>69</v>
      </c>
      <c r="I370">
        <f ca="1">inputfromtsbtoolfile!I109</f>
        <v>0</v>
      </c>
      <c r="J370">
        <f ca="1">inputfromtsbtoolfile!J109</f>
        <v>0</v>
      </c>
      <c r="K370">
        <f ca="1">inputfromtsbtoolfile!K109</f>
        <v>0</v>
      </c>
      <c r="L370">
        <f ca="1">inputfromtsbtoolfile!L109</f>
        <v>0</v>
      </c>
    </row>
    <row r="371" spans="1:12">
      <c r="A371" t="s">
        <v>1657</v>
      </c>
      <c r="B371" t="str">
        <f ca="1">inputfromtsbtoolfile!B144</f>
        <v xml:space="preserve"> chris GAMBOL</v>
      </c>
      <c r="C371" t="str">
        <f ca="1">inputfromtsbtoolfile!C144</f>
        <v xml:space="preserve"> Face=0x44</v>
      </c>
      <c r="D371" t="str">
        <f ca="1">inputfromtsbtoolfile!D144</f>
        <v xml:space="preserve"> #74</v>
      </c>
      <c r="E371">
        <f ca="1">inputfromtsbtoolfile!E144</f>
        <v>25</v>
      </c>
      <c r="F371">
        <f ca="1">inputfromtsbtoolfile!F144</f>
        <v>69</v>
      </c>
      <c r="G371">
        <f ca="1">inputfromtsbtoolfile!G144</f>
        <v>19</v>
      </c>
      <c r="H371">
        <f ca="1">inputfromtsbtoolfile!H144</f>
        <v>50</v>
      </c>
      <c r="I371">
        <f ca="1">inputfromtsbtoolfile!I144</f>
        <v>0</v>
      </c>
      <c r="J371">
        <f ca="1">inputfromtsbtoolfile!J144</f>
        <v>0</v>
      </c>
      <c r="K371">
        <f ca="1">inputfromtsbtoolfile!K144</f>
        <v>0</v>
      </c>
      <c r="L371">
        <f ca="1">inputfromtsbtoolfile!L144</f>
        <v>0</v>
      </c>
    </row>
    <row r="372" spans="1:12">
      <c r="A372" t="s">
        <v>1657</v>
      </c>
      <c r="B372" t="str">
        <f ca="1">inputfromtsbtoolfile!B179</f>
        <v xml:space="preserve"> mike HAIGHT</v>
      </c>
      <c r="C372" t="str">
        <f ca="1">inputfromtsbtoolfile!C179</f>
        <v xml:space="preserve"> Face=0x41</v>
      </c>
      <c r="D372" t="str">
        <f ca="1">inputfromtsbtoolfile!D179</f>
        <v xml:space="preserve"> #79</v>
      </c>
      <c r="E372">
        <f ca="1">inputfromtsbtoolfile!E179</f>
        <v>25</v>
      </c>
      <c r="F372">
        <f ca="1">inputfromtsbtoolfile!F179</f>
        <v>69</v>
      </c>
      <c r="G372">
        <f ca="1">inputfromtsbtoolfile!G179</f>
        <v>31</v>
      </c>
      <c r="H372">
        <f ca="1">inputfromtsbtoolfile!H179</f>
        <v>44</v>
      </c>
      <c r="I372">
        <f ca="1">inputfromtsbtoolfile!I179</f>
        <v>0</v>
      </c>
      <c r="J372">
        <f ca="1">inputfromtsbtoolfile!J179</f>
        <v>0</v>
      </c>
      <c r="K372">
        <f ca="1">inputfromtsbtoolfile!K179</f>
        <v>0</v>
      </c>
      <c r="L372">
        <f ca="1">inputfromtsbtoolfile!L179</f>
        <v>0</v>
      </c>
    </row>
    <row r="373" spans="1:12">
      <c r="A373" t="s">
        <v>1657</v>
      </c>
      <c r="B373" t="str">
        <f ca="1">inputfromtsbtoolfile!B214</f>
        <v xml:space="preserve"> bruce REIMERS</v>
      </c>
      <c r="C373" t="str">
        <f ca="1">inputfromtsbtoolfile!C214</f>
        <v xml:space="preserve"> Face=0x1e</v>
      </c>
      <c r="D373" t="str">
        <f ca="1">inputfromtsbtoolfile!D214</f>
        <v xml:space="preserve"> #75</v>
      </c>
      <c r="E373">
        <f ca="1">inputfromtsbtoolfile!E214</f>
        <v>25</v>
      </c>
      <c r="F373">
        <f ca="1">inputfromtsbtoolfile!F214</f>
        <v>69</v>
      </c>
      <c r="G373">
        <f ca="1">inputfromtsbtoolfile!G214</f>
        <v>31</v>
      </c>
      <c r="H373">
        <f ca="1">inputfromtsbtoolfile!H214</f>
        <v>63</v>
      </c>
      <c r="I373">
        <f ca="1">inputfromtsbtoolfile!I214</f>
        <v>0</v>
      </c>
      <c r="J373">
        <f ca="1">inputfromtsbtoolfile!J214</f>
        <v>0</v>
      </c>
      <c r="K373">
        <f ca="1">inputfromtsbtoolfile!K214</f>
        <v>0</v>
      </c>
      <c r="L373">
        <f ca="1">inputfromtsbtoolfile!L214</f>
        <v>0</v>
      </c>
    </row>
    <row r="374" spans="1:12">
      <c r="A374" t="s">
        <v>1657</v>
      </c>
      <c r="B374" t="str">
        <f ca="1">inputfromtsbtoolfile!B249</f>
        <v xml:space="preserve"> ralph TAMM</v>
      </c>
      <c r="C374" t="str">
        <f ca="1">inputfromtsbtoolfile!C249</f>
        <v xml:space="preserve"> Face=0x38</v>
      </c>
      <c r="D374" t="str">
        <f ca="1">inputfromtsbtoolfile!D249</f>
        <v xml:space="preserve"> #65</v>
      </c>
      <c r="E374">
        <f ca="1">inputfromtsbtoolfile!E249</f>
        <v>25</v>
      </c>
      <c r="F374">
        <f ca="1">inputfromtsbtoolfile!F249</f>
        <v>69</v>
      </c>
      <c r="G374">
        <f ca="1">inputfromtsbtoolfile!G249</f>
        <v>31</v>
      </c>
      <c r="H374">
        <f ca="1">inputfromtsbtoolfile!H249</f>
        <v>50</v>
      </c>
      <c r="I374">
        <f ca="1">inputfromtsbtoolfile!I249</f>
        <v>0</v>
      </c>
      <c r="J374">
        <f ca="1">inputfromtsbtoolfile!J249</f>
        <v>0</v>
      </c>
      <c r="K374">
        <f ca="1">inputfromtsbtoolfile!K249</f>
        <v>0</v>
      </c>
      <c r="L374">
        <f ca="1">inputfromtsbtoolfile!L249</f>
        <v>0</v>
      </c>
    </row>
    <row r="375" spans="1:12">
      <c r="A375" t="s">
        <v>1657</v>
      </c>
      <c r="B375" t="str">
        <f ca="1">inputfromtsbtoolfile!B284</f>
        <v xml:space="preserve"> mike MUNCHAK</v>
      </c>
      <c r="C375" t="str">
        <f ca="1">inputfromtsbtoolfile!C284</f>
        <v xml:space="preserve"> Face=0x2c</v>
      </c>
      <c r="D375" t="str">
        <f ca="1">inputfromtsbtoolfile!D284</f>
        <v xml:space="preserve"> #63</v>
      </c>
      <c r="E375">
        <f ca="1">inputfromtsbtoolfile!E284</f>
        <v>25</v>
      </c>
      <c r="F375">
        <f ca="1">inputfromtsbtoolfile!F284</f>
        <v>69</v>
      </c>
      <c r="G375">
        <f ca="1">inputfromtsbtoolfile!G284</f>
        <v>31</v>
      </c>
      <c r="H375">
        <f ca="1">inputfromtsbtoolfile!H284</f>
        <v>63</v>
      </c>
      <c r="I375">
        <f ca="1">inputfromtsbtoolfile!I284</f>
        <v>0</v>
      </c>
      <c r="J375">
        <f ca="1">inputfromtsbtoolfile!J284</f>
        <v>0</v>
      </c>
      <c r="K375">
        <f ca="1">inputfromtsbtoolfile!K284</f>
        <v>0</v>
      </c>
      <c r="L375">
        <f ca="1">inputfromtsbtoolfile!L284</f>
        <v>0</v>
      </c>
    </row>
    <row r="376" spans="1:12">
      <c r="A376" t="s">
        <v>1657</v>
      </c>
      <c r="B376" t="str">
        <f ca="1">inputfromtsbtoolfile!B319</f>
        <v xml:space="preserve"> b. BLANKENSHIP</v>
      </c>
      <c r="C376" t="str">
        <f ca="1">inputfromtsbtoolfile!C319</f>
        <v xml:space="preserve"> Face=0x2a</v>
      </c>
      <c r="D376" t="str">
        <f ca="1">inputfromtsbtoolfile!D319</f>
        <v xml:space="preserve"> #60</v>
      </c>
      <c r="E376">
        <f ca="1">inputfromtsbtoolfile!E319</f>
        <v>25</v>
      </c>
      <c r="F376">
        <f ca="1">inputfromtsbtoolfile!F319</f>
        <v>69</v>
      </c>
      <c r="G376">
        <f ca="1">inputfromtsbtoolfile!G319</f>
        <v>38</v>
      </c>
      <c r="H376">
        <f ca="1">inputfromtsbtoolfile!H319</f>
        <v>44</v>
      </c>
      <c r="I376">
        <f ca="1">inputfromtsbtoolfile!I319</f>
        <v>0</v>
      </c>
      <c r="J376">
        <f ca="1">inputfromtsbtoolfile!J319</f>
        <v>0</v>
      </c>
      <c r="K376">
        <f ca="1">inputfromtsbtoolfile!K319</f>
        <v>0</v>
      </c>
      <c r="L376">
        <f ca="1">inputfromtsbtoolfile!L319</f>
        <v>0</v>
      </c>
    </row>
    <row r="377" spans="1:12">
      <c r="A377" t="s">
        <v>1657</v>
      </c>
      <c r="B377" t="str">
        <f ca="1">inputfromtsbtoolfile!B354</f>
        <v xml:space="preserve"> jim JURIGA</v>
      </c>
      <c r="C377" t="str">
        <f ca="1">inputfromtsbtoolfile!C354</f>
        <v xml:space="preserve"> Face=0x34</v>
      </c>
      <c r="D377" t="str">
        <f ca="1">inputfromtsbtoolfile!D354</f>
        <v xml:space="preserve"> #66</v>
      </c>
      <c r="E377">
        <f ca="1">inputfromtsbtoolfile!E354</f>
        <v>25</v>
      </c>
      <c r="F377">
        <f ca="1">inputfromtsbtoolfile!F354</f>
        <v>69</v>
      </c>
      <c r="G377">
        <f ca="1">inputfromtsbtoolfile!G354</f>
        <v>38</v>
      </c>
      <c r="H377">
        <f ca="1">inputfromtsbtoolfile!H354</f>
        <v>44</v>
      </c>
      <c r="I377">
        <f ca="1">inputfromtsbtoolfile!I354</f>
        <v>0</v>
      </c>
      <c r="J377">
        <f ca="1">inputfromtsbtoolfile!J354</f>
        <v>0</v>
      </c>
      <c r="K377">
        <f ca="1">inputfromtsbtoolfile!K354</f>
        <v>0</v>
      </c>
      <c r="L377">
        <f ca="1">inputfromtsbtoolfile!L354</f>
        <v>0</v>
      </c>
    </row>
    <row r="378" spans="1:12">
      <c r="A378" t="s">
        <v>1657</v>
      </c>
      <c r="B378" t="str">
        <f ca="1">inputfromtsbtoolfile!B389</f>
        <v xml:space="preserve"> david SZOTT</v>
      </c>
      <c r="C378" t="str">
        <f ca="1">inputfromtsbtoolfile!C389</f>
        <v xml:space="preserve"> Face=0x2b</v>
      </c>
      <c r="D378" t="str">
        <f ca="1">inputfromtsbtoolfile!D389</f>
        <v xml:space="preserve"> #79</v>
      </c>
      <c r="E378">
        <f ca="1">inputfromtsbtoolfile!E389</f>
        <v>25</v>
      </c>
      <c r="F378">
        <f ca="1">inputfromtsbtoolfile!F389</f>
        <v>69</v>
      </c>
      <c r="G378">
        <f ca="1">inputfromtsbtoolfile!G389</f>
        <v>38</v>
      </c>
      <c r="H378">
        <f ca="1">inputfromtsbtoolfile!H389</f>
        <v>50</v>
      </c>
      <c r="I378">
        <f ca="1">inputfromtsbtoolfile!I389</f>
        <v>0</v>
      </c>
      <c r="J378">
        <f ca="1">inputfromtsbtoolfile!J389</f>
        <v>0</v>
      </c>
      <c r="K378">
        <f ca="1">inputfromtsbtoolfile!K389</f>
        <v>0</v>
      </c>
      <c r="L378">
        <f ca="1">inputfromtsbtoolfile!L389</f>
        <v>0</v>
      </c>
    </row>
    <row r="379" spans="1:12">
      <c r="A379" t="s">
        <v>1657</v>
      </c>
      <c r="B379" t="str">
        <f ca="1">inputfromtsbtoolfile!B424</f>
        <v xml:space="preserve"> steve WISNIEWSKI</v>
      </c>
      <c r="C379" t="str">
        <f ca="1">inputfromtsbtoolfile!C424</f>
        <v xml:space="preserve"> Face=0x32</v>
      </c>
      <c r="D379" t="str">
        <f ca="1">inputfromtsbtoolfile!D424</f>
        <v xml:space="preserve"> #76</v>
      </c>
      <c r="E379">
        <f ca="1">inputfromtsbtoolfile!E424</f>
        <v>25</v>
      </c>
      <c r="F379">
        <f ca="1">inputfromtsbtoolfile!F424</f>
        <v>69</v>
      </c>
      <c r="G379">
        <f ca="1">inputfromtsbtoolfile!G424</f>
        <v>44</v>
      </c>
      <c r="H379">
        <f ca="1">inputfromtsbtoolfile!H424</f>
        <v>69</v>
      </c>
      <c r="I379">
        <f ca="1">inputfromtsbtoolfile!I424</f>
        <v>0</v>
      </c>
      <c r="J379">
        <f ca="1">inputfromtsbtoolfile!J424</f>
        <v>0</v>
      </c>
      <c r="K379">
        <f ca="1">inputfromtsbtoolfile!K424</f>
        <v>0</v>
      </c>
      <c r="L379">
        <f ca="1">inputfromtsbtoolfile!L424</f>
        <v>0</v>
      </c>
    </row>
    <row r="380" spans="1:12">
      <c r="A380" t="s">
        <v>1657</v>
      </c>
      <c r="B380" t="str">
        <f ca="1">inputfromtsbtoolfile!B459</f>
        <v xml:space="preserve"> courtney HALL</v>
      </c>
      <c r="C380" t="str">
        <f ca="1">inputfromtsbtoolfile!C459</f>
        <v xml:space="preserve"> Face=0xad</v>
      </c>
      <c r="D380" t="str">
        <f ca="1">inputfromtsbtoolfile!D459</f>
        <v xml:space="preserve"> #53</v>
      </c>
      <c r="E380">
        <f ca="1">inputfromtsbtoolfile!E459</f>
        <v>25</v>
      </c>
      <c r="F380">
        <f ca="1">inputfromtsbtoolfile!F459</f>
        <v>69</v>
      </c>
      <c r="G380">
        <f ca="1">inputfromtsbtoolfile!G459</f>
        <v>38</v>
      </c>
      <c r="H380">
        <f ca="1">inputfromtsbtoolfile!H459</f>
        <v>50</v>
      </c>
      <c r="I380">
        <f ca="1">inputfromtsbtoolfile!I459</f>
        <v>0</v>
      </c>
      <c r="J380">
        <f ca="1">inputfromtsbtoolfile!J459</f>
        <v>0</v>
      </c>
      <c r="K380">
        <f ca="1">inputfromtsbtoolfile!K459</f>
        <v>0</v>
      </c>
      <c r="L380">
        <f ca="1">inputfromtsbtoolfile!L459</f>
        <v>0</v>
      </c>
    </row>
    <row r="381" spans="1:12">
      <c r="A381" t="s">
        <v>1657</v>
      </c>
      <c r="B381" t="str">
        <f ca="1">inputfromtsbtoolfile!B494</f>
        <v xml:space="preserve"> edwin BAILEY</v>
      </c>
      <c r="C381" t="str">
        <f ca="1">inputfromtsbtoolfile!C494</f>
        <v xml:space="preserve"> Face=0x95</v>
      </c>
      <c r="D381" t="str">
        <f ca="1">inputfromtsbtoolfile!D494</f>
        <v xml:space="preserve"> #65</v>
      </c>
      <c r="E381">
        <f ca="1">inputfromtsbtoolfile!E494</f>
        <v>25</v>
      </c>
      <c r="F381">
        <f ca="1">inputfromtsbtoolfile!F494</f>
        <v>69</v>
      </c>
      <c r="G381">
        <f ca="1">inputfromtsbtoolfile!G494</f>
        <v>38</v>
      </c>
      <c r="H381">
        <f ca="1">inputfromtsbtoolfile!H494</f>
        <v>44</v>
      </c>
      <c r="I381">
        <f ca="1">inputfromtsbtoolfile!I494</f>
        <v>0</v>
      </c>
      <c r="J381">
        <f ca="1">inputfromtsbtoolfile!J494</f>
        <v>0</v>
      </c>
      <c r="K381">
        <f ca="1">inputfromtsbtoolfile!K494</f>
        <v>0</v>
      </c>
      <c r="L381">
        <f ca="1">inputfromtsbtoolfile!L494</f>
        <v>0</v>
      </c>
    </row>
    <row r="382" spans="1:12">
      <c r="A382" t="s">
        <v>1657</v>
      </c>
      <c r="B382" t="str">
        <f ca="1">inputfromtsbtoolfile!B529</f>
        <v xml:space="preserve"> russ GRIMM</v>
      </c>
      <c r="C382" t="str">
        <f ca="1">inputfromtsbtoolfile!C529</f>
        <v xml:space="preserve"> Face=0x38</v>
      </c>
      <c r="D382" t="str">
        <f ca="1">inputfromtsbtoolfile!D529</f>
        <v xml:space="preserve"> #68</v>
      </c>
      <c r="E382">
        <f ca="1">inputfromtsbtoolfile!E529</f>
        <v>25</v>
      </c>
      <c r="F382">
        <f ca="1">inputfromtsbtoolfile!F529</f>
        <v>69</v>
      </c>
      <c r="G382">
        <f ca="1">inputfromtsbtoolfile!G529</f>
        <v>38</v>
      </c>
      <c r="H382">
        <f ca="1">inputfromtsbtoolfile!H529</f>
        <v>56</v>
      </c>
      <c r="I382">
        <f ca="1">inputfromtsbtoolfile!I529</f>
        <v>0</v>
      </c>
      <c r="J382">
        <f ca="1">inputfromtsbtoolfile!J529</f>
        <v>0</v>
      </c>
      <c r="K382">
        <f ca="1">inputfromtsbtoolfile!K529</f>
        <v>0</v>
      </c>
      <c r="L382">
        <f ca="1">inputfromtsbtoolfile!L529</f>
        <v>0</v>
      </c>
    </row>
    <row r="383" spans="1:12">
      <c r="A383" t="s">
        <v>1657</v>
      </c>
      <c r="B383" t="str">
        <f ca="1">inputfromtsbtoolfile!B564</f>
        <v xml:space="preserve"> william ROBERTS</v>
      </c>
      <c r="C383" t="str">
        <f ca="1">inputfromtsbtoolfile!C564</f>
        <v xml:space="preserve"> Face=0xaf</v>
      </c>
      <c r="D383" t="str">
        <f ca="1">inputfromtsbtoolfile!D564</f>
        <v xml:space="preserve"> #66</v>
      </c>
      <c r="E383">
        <f ca="1">inputfromtsbtoolfile!E564</f>
        <v>25</v>
      </c>
      <c r="F383">
        <f ca="1">inputfromtsbtoolfile!F564</f>
        <v>69</v>
      </c>
      <c r="G383">
        <f ca="1">inputfromtsbtoolfile!G564</f>
        <v>31</v>
      </c>
      <c r="H383">
        <f ca="1">inputfromtsbtoolfile!H564</f>
        <v>56</v>
      </c>
      <c r="I383">
        <f ca="1">inputfromtsbtoolfile!I564</f>
        <v>0</v>
      </c>
      <c r="J383">
        <f ca="1">inputfromtsbtoolfile!J564</f>
        <v>0</v>
      </c>
      <c r="K383">
        <f ca="1">inputfromtsbtoolfile!K564</f>
        <v>0</v>
      </c>
      <c r="L383">
        <f ca="1">inputfromtsbtoolfile!L564</f>
        <v>0</v>
      </c>
    </row>
    <row r="384" spans="1:12">
      <c r="A384" t="s">
        <v>1657</v>
      </c>
      <c r="B384" t="str">
        <f ca="1">inputfromtsbtoolfile!B599</f>
        <v xml:space="preserve"> mike SCHAD</v>
      </c>
      <c r="C384" t="str">
        <f ca="1">inputfromtsbtoolfile!C599</f>
        <v xml:space="preserve"> Face=0x44</v>
      </c>
      <c r="D384" t="str">
        <f ca="1">inputfromtsbtoolfile!D599</f>
        <v xml:space="preserve"> #79</v>
      </c>
      <c r="E384">
        <f ca="1">inputfromtsbtoolfile!E599</f>
        <v>25</v>
      </c>
      <c r="F384">
        <f ca="1">inputfromtsbtoolfile!F599</f>
        <v>69</v>
      </c>
      <c r="G384">
        <f ca="1">inputfromtsbtoolfile!G599</f>
        <v>19</v>
      </c>
      <c r="H384">
        <f ca="1">inputfromtsbtoolfile!H599</f>
        <v>50</v>
      </c>
      <c r="I384">
        <f ca="1">inputfromtsbtoolfile!I599</f>
        <v>0</v>
      </c>
      <c r="J384">
        <f ca="1">inputfromtsbtoolfile!J599</f>
        <v>0</v>
      </c>
      <c r="K384">
        <f ca="1">inputfromtsbtoolfile!K599</f>
        <v>0</v>
      </c>
      <c r="L384">
        <f ca="1">inputfromtsbtoolfile!L599</f>
        <v>0</v>
      </c>
    </row>
    <row r="385" spans="1:12">
      <c r="A385" t="s">
        <v>1657</v>
      </c>
      <c r="B385" t="str">
        <f ca="1">inputfromtsbtoolfile!B634</f>
        <v xml:space="preserve"> derek KENNARD</v>
      </c>
      <c r="C385" t="str">
        <f ca="1">inputfromtsbtoolfile!C634</f>
        <v xml:space="preserve"> Face=0xb9</v>
      </c>
      <c r="D385" t="str">
        <f ca="1">inputfromtsbtoolfile!D634</f>
        <v xml:space="preserve"> #70</v>
      </c>
      <c r="E385">
        <f ca="1">inputfromtsbtoolfile!E634</f>
        <v>25</v>
      </c>
      <c r="F385">
        <f ca="1">inputfromtsbtoolfile!F634</f>
        <v>69</v>
      </c>
      <c r="G385">
        <f ca="1">inputfromtsbtoolfile!G634</f>
        <v>25</v>
      </c>
      <c r="H385">
        <f ca="1">inputfromtsbtoolfile!H634</f>
        <v>56</v>
      </c>
      <c r="I385">
        <f ca="1">inputfromtsbtoolfile!I634</f>
        <v>0</v>
      </c>
      <c r="J385">
        <f ca="1">inputfromtsbtoolfile!J634</f>
        <v>0</v>
      </c>
      <c r="K385">
        <f ca="1">inputfromtsbtoolfile!K634</f>
        <v>0</v>
      </c>
      <c r="L385">
        <f ca="1">inputfromtsbtoolfile!L634</f>
        <v>0</v>
      </c>
    </row>
    <row r="386" spans="1:12">
      <c r="A386" t="s">
        <v>1657</v>
      </c>
      <c r="B386" t="str">
        <f ca="1">inputfromtsbtoolfile!B669</f>
        <v xml:space="preserve"> crawford KER</v>
      </c>
      <c r="C386" t="str">
        <f ca="1">inputfromtsbtoolfile!C669</f>
        <v xml:space="preserve"> Face=0x4b</v>
      </c>
      <c r="D386" t="str">
        <f ca="1">inputfromtsbtoolfile!D669</f>
        <v xml:space="preserve"> #68</v>
      </c>
      <c r="E386">
        <f ca="1">inputfromtsbtoolfile!E669</f>
        <v>25</v>
      </c>
      <c r="F386">
        <f ca="1">inputfromtsbtoolfile!F669</f>
        <v>69</v>
      </c>
      <c r="G386">
        <f ca="1">inputfromtsbtoolfile!G669</f>
        <v>31</v>
      </c>
      <c r="H386">
        <f ca="1">inputfromtsbtoolfile!H669</f>
        <v>50</v>
      </c>
      <c r="I386">
        <f ca="1">inputfromtsbtoolfile!I669</f>
        <v>0</v>
      </c>
      <c r="J386">
        <f ca="1">inputfromtsbtoolfile!J669</f>
        <v>0</v>
      </c>
      <c r="K386">
        <f ca="1">inputfromtsbtoolfile!K669</f>
        <v>0</v>
      </c>
      <c r="L386">
        <f ca="1">inputfromtsbtoolfile!L669</f>
        <v>0</v>
      </c>
    </row>
    <row r="387" spans="1:12">
      <c r="A387" t="s">
        <v>1657</v>
      </c>
      <c r="B387" t="str">
        <f ca="1">inputfromtsbtoolfile!B704</f>
        <v xml:space="preserve"> mark BORTZ</v>
      </c>
      <c r="C387" t="str">
        <f ca="1">inputfromtsbtoolfile!C704</f>
        <v xml:space="preserve"> Face=0x3f</v>
      </c>
      <c r="D387" t="str">
        <f ca="1">inputfromtsbtoolfile!D704</f>
        <v xml:space="preserve"> #62</v>
      </c>
      <c r="E387">
        <f ca="1">inputfromtsbtoolfile!E704</f>
        <v>25</v>
      </c>
      <c r="F387">
        <f ca="1">inputfromtsbtoolfile!F704</f>
        <v>69</v>
      </c>
      <c r="G387">
        <f ca="1">inputfromtsbtoolfile!G704</f>
        <v>44</v>
      </c>
      <c r="H387">
        <f ca="1">inputfromtsbtoolfile!H704</f>
        <v>69</v>
      </c>
      <c r="I387">
        <f ca="1">inputfromtsbtoolfile!I704</f>
        <v>0</v>
      </c>
      <c r="J387">
        <f ca="1">inputfromtsbtoolfile!J704</f>
        <v>0</v>
      </c>
      <c r="K387">
        <f ca="1">inputfromtsbtoolfile!K704</f>
        <v>0</v>
      </c>
      <c r="L387">
        <f ca="1">inputfromtsbtoolfile!L704</f>
        <v>0</v>
      </c>
    </row>
    <row r="388" spans="1:12">
      <c r="A388" t="s">
        <v>1657</v>
      </c>
      <c r="B388" t="str">
        <f ca="1">inputfromtsbtoolfile!B739</f>
        <v xml:space="preserve"> eric ANDOLSEK</v>
      </c>
      <c r="C388" t="str">
        <f ca="1">inputfromtsbtoolfile!C739</f>
        <v xml:space="preserve"> Face=0x1b</v>
      </c>
      <c r="D388" t="str">
        <f ca="1">inputfromtsbtoolfile!D739</f>
        <v xml:space="preserve"> #65</v>
      </c>
      <c r="E388">
        <f ca="1">inputfromtsbtoolfile!E739</f>
        <v>25</v>
      </c>
      <c r="F388">
        <f ca="1">inputfromtsbtoolfile!F739</f>
        <v>69</v>
      </c>
      <c r="G388">
        <f ca="1">inputfromtsbtoolfile!G739</f>
        <v>31</v>
      </c>
      <c r="H388">
        <f ca="1">inputfromtsbtoolfile!H739</f>
        <v>50</v>
      </c>
      <c r="I388">
        <f ca="1">inputfromtsbtoolfile!I739</f>
        <v>0</v>
      </c>
      <c r="J388">
        <f ca="1">inputfromtsbtoolfile!J739</f>
        <v>0</v>
      </c>
      <c r="K388">
        <f ca="1">inputfromtsbtoolfile!K739</f>
        <v>0</v>
      </c>
      <c r="L388">
        <f ca="1">inputfromtsbtoolfile!L739</f>
        <v>0</v>
      </c>
    </row>
    <row r="389" spans="1:12">
      <c r="A389" t="s">
        <v>1657</v>
      </c>
      <c r="B389" t="str">
        <f ca="1">inputfromtsbtoolfile!B774</f>
        <v xml:space="preserve"> rich MORAN</v>
      </c>
      <c r="C389" t="str">
        <f ca="1">inputfromtsbtoolfile!C774</f>
        <v xml:space="preserve"> Face=0x30</v>
      </c>
      <c r="D389" t="str">
        <f ca="1">inputfromtsbtoolfile!D774</f>
        <v xml:space="preserve"> #57</v>
      </c>
      <c r="E389">
        <f ca="1">inputfromtsbtoolfile!E774</f>
        <v>25</v>
      </c>
      <c r="F389">
        <f ca="1">inputfromtsbtoolfile!F774</f>
        <v>69</v>
      </c>
      <c r="G389">
        <f ca="1">inputfromtsbtoolfile!G774</f>
        <v>38</v>
      </c>
      <c r="H389">
        <f ca="1">inputfromtsbtoolfile!H774</f>
        <v>44</v>
      </c>
      <c r="I389">
        <f ca="1">inputfromtsbtoolfile!I774</f>
        <v>0</v>
      </c>
      <c r="J389">
        <f ca="1">inputfromtsbtoolfile!J774</f>
        <v>0</v>
      </c>
      <c r="K389">
        <f ca="1">inputfromtsbtoolfile!K774</f>
        <v>0</v>
      </c>
      <c r="L389">
        <f ca="1">inputfromtsbtoolfile!L774</f>
        <v>0</v>
      </c>
    </row>
    <row r="390" spans="1:12">
      <c r="A390" t="s">
        <v>1657</v>
      </c>
      <c r="B390" t="str">
        <f ca="1">inputfromtsbtoolfile!B809</f>
        <v xml:space="preserve"> randall MCDANIEL</v>
      </c>
      <c r="C390" t="str">
        <f ca="1">inputfromtsbtoolfile!C809</f>
        <v xml:space="preserve"> Face=0xc2</v>
      </c>
      <c r="D390" t="str">
        <f ca="1">inputfromtsbtoolfile!D809</f>
        <v xml:space="preserve"> #64</v>
      </c>
      <c r="E390">
        <f ca="1">inputfromtsbtoolfile!E809</f>
        <v>25</v>
      </c>
      <c r="F390">
        <f ca="1">inputfromtsbtoolfile!F809</f>
        <v>69</v>
      </c>
      <c r="G390">
        <f ca="1">inputfromtsbtoolfile!G809</f>
        <v>50</v>
      </c>
      <c r="H390">
        <f ca="1">inputfromtsbtoolfile!H809</f>
        <v>69</v>
      </c>
      <c r="I390">
        <f ca="1">inputfromtsbtoolfile!I809</f>
        <v>0</v>
      </c>
      <c r="J390">
        <f ca="1">inputfromtsbtoolfile!J809</f>
        <v>0</v>
      </c>
      <c r="K390">
        <f ca="1">inputfromtsbtoolfile!K809</f>
        <v>0</v>
      </c>
      <c r="L390">
        <f ca="1">inputfromtsbtoolfile!L809</f>
        <v>0</v>
      </c>
    </row>
    <row r="391" spans="1:12">
      <c r="A391" t="s">
        <v>1657</v>
      </c>
      <c r="B391" t="str">
        <f ca="1">inputfromtsbtoolfile!B844</f>
        <v xml:space="preserve"> carl BAX</v>
      </c>
      <c r="C391" t="str">
        <f ca="1">inputfromtsbtoolfile!C844</f>
        <v xml:space="preserve"> Face=0xc</v>
      </c>
      <c r="D391" t="str">
        <f ca="1">inputfromtsbtoolfile!D844</f>
        <v xml:space="preserve"> #75</v>
      </c>
      <c r="E391">
        <f ca="1">inputfromtsbtoolfile!E844</f>
        <v>25</v>
      </c>
      <c r="F391">
        <f ca="1">inputfromtsbtoolfile!F844</f>
        <v>69</v>
      </c>
      <c r="G391">
        <f ca="1">inputfromtsbtoolfile!G844</f>
        <v>25</v>
      </c>
      <c r="H391">
        <f ca="1">inputfromtsbtoolfile!H844</f>
        <v>38</v>
      </c>
      <c r="I391">
        <f ca="1">inputfromtsbtoolfile!I844</f>
        <v>0</v>
      </c>
      <c r="J391">
        <f ca="1">inputfromtsbtoolfile!J844</f>
        <v>0</v>
      </c>
      <c r="K391">
        <f ca="1">inputfromtsbtoolfile!K844</f>
        <v>0</v>
      </c>
      <c r="L391">
        <f ca="1">inputfromtsbtoolfile!L844</f>
        <v>0</v>
      </c>
    </row>
    <row r="392" spans="1:12">
      <c r="A392" t="s">
        <v>1657</v>
      </c>
      <c r="B392" t="str">
        <f ca="1">inputfromtsbtoolfile!B879</f>
        <v xml:space="preserve"> guy MCINTYRE</v>
      </c>
      <c r="C392" t="str">
        <f ca="1">inputfromtsbtoolfile!C879</f>
        <v xml:space="preserve"> Face=0xac</v>
      </c>
      <c r="D392" t="str">
        <f ca="1">inputfromtsbtoolfile!D879</f>
        <v xml:space="preserve"> #62</v>
      </c>
      <c r="E392">
        <f ca="1">inputfromtsbtoolfile!E879</f>
        <v>25</v>
      </c>
      <c r="F392">
        <f ca="1">inputfromtsbtoolfile!F879</f>
        <v>69</v>
      </c>
      <c r="G392">
        <f ca="1">inputfromtsbtoolfile!G879</f>
        <v>31</v>
      </c>
      <c r="H392">
        <f ca="1">inputfromtsbtoolfile!H879</f>
        <v>50</v>
      </c>
      <c r="I392">
        <f ca="1">inputfromtsbtoolfile!I879</f>
        <v>0</v>
      </c>
      <c r="J392">
        <f ca="1">inputfromtsbtoolfile!J879</f>
        <v>0</v>
      </c>
      <c r="K392">
        <f ca="1">inputfromtsbtoolfile!K879</f>
        <v>0</v>
      </c>
      <c r="L392">
        <f ca="1">inputfromtsbtoolfile!L879</f>
        <v>0</v>
      </c>
    </row>
    <row r="393" spans="1:12">
      <c r="A393" t="s">
        <v>1657</v>
      </c>
      <c r="B393" t="str">
        <f ca="1">inputfromtsbtoolfile!B914</f>
        <v xml:space="preserve"> tom NEWBERRY</v>
      </c>
      <c r="C393" t="str">
        <f ca="1">inputfromtsbtoolfile!C914</f>
        <v xml:space="preserve"> Face=0x31</v>
      </c>
      <c r="D393" t="str">
        <f ca="1">inputfromtsbtoolfile!D914</f>
        <v xml:space="preserve"> #66</v>
      </c>
      <c r="E393">
        <f ca="1">inputfromtsbtoolfile!E914</f>
        <v>25</v>
      </c>
      <c r="F393">
        <f ca="1">inputfromtsbtoolfile!F914</f>
        <v>69</v>
      </c>
      <c r="G393">
        <f ca="1">inputfromtsbtoolfile!G914</f>
        <v>31</v>
      </c>
      <c r="H393">
        <f ca="1">inputfromtsbtoolfile!H914</f>
        <v>50</v>
      </c>
      <c r="I393">
        <f ca="1">inputfromtsbtoolfile!I914</f>
        <v>0</v>
      </c>
      <c r="J393">
        <f ca="1">inputfromtsbtoolfile!J914</f>
        <v>0</v>
      </c>
      <c r="K393">
        <f ca="1">inputfromtsbtoolfile!K914</f>
        <v>0</v>
      </c>
      <c r="L393">
        <f ca="1">inputfromtsbtoolfile!L914</f>
        <v>0</v>
      </c>
    </row>
    <row r="394" spans="1:12">
      <c r="A394" t="s">
        <v>1657</v>
      </c>
      <c r="B394" t="str">
        <f ca="1">inputfromtsbtoolfile!B949</f>
        <v xml:space="preserve"> jim DOMBROWSKI</v>
      </c>
      <c r="C394" t="str">
        <f ca="1">inputfromtsbtoolfile!C949</f>
        <v xml:space="preserve"> Face=0x1f</v>
      </c>
      <c r="D394" t="str">
        <f ca="1">inputfromtsbtoolfile!D949</f>
        <v xml:space="preserve"> #72</v>
      </c>
      <c r="E394">
        <f ca="1">inputfromtsbtoolfile!E949</f>
        <v>25</v>
      </c>
      <c r="F394">
        <f ca="1">inputfromtsbtoolfile!F949</f>
        <v>69</v>
      </c>
      <c r="G394">
        <f ca="1">inputfromtsbtoolfile!G949</f>
        <v>31</v>
      </c>
      <c r="H394">
        <f ca="1">inputfromtsbtoolfile!H949</f>
        <v>69</v>
      </c>
      <c r="I394">
        <f ca="1">inputfromtsbtoolfile!I949</f>
        <v>0</v>
      </c>
      <c r="J394">
        <f ca="1">inputfromtsbtoolfile!J949</f>
        <v>0</v>
      </c>
      <c r="K394">
        <f ca="1">inputfromtsbtoolfile!K949</f>
        <v>0</v>
      </c>
      <c r="L394">
        <f ca="1">inputfromtsbtoolfile!L949</f>
        <v>0</v>
      </c>
    </row>
    <row r="395" spans="1:12">
      <c r="A395" t="s">
        <v>1657</v>
      </c>
      <c r="B395" t="str">
        <f ca="1">inputfromtsbtoolfile!B984</f>
        <v xml:space="preserve"> houston HOOVER</v>
      </c>
      <c r="C395" t="str">
        <f ca="1">inputfromtsbtoolfile!C984</f>
        <v xml:space="preserve"> Face=0xb2</v>
      </c>
      <c r="D395" t="str">
        <f ca="1">inputfromtsbtoolfile!D984</f>
        <v xml:space="preserve"> #69</v>
      </c>
      <c r="E395">
        <f ca="1">inputfromtsbtoolfile!E984</f>
        <v>25</v>
      </c>
      <c r="F395">
        <f ca="1">inputfromtsbtoolfile!F984</f>
        <v>69</v>
      </c>
      <c r="G395">
        <f ca="1">inputfromtsbtoolfile!G984</f>
        <v>19</v>
      </c>
      <c r="H395">
        <f ca="1">inputfromtsbtoolfile!H984</f>
        <v>44</v>
      </c>
      <c r="I395">
        <f ca="1">inputfromtsbtoolfile!I984</f>
        <v>0</v>
      </c>
      <c r="J395">
        <f ca="1">inputfromtsbtoolfile!J984</f>
        <v>0</v>
      </c>
      <c r="K395">
        <f ca="1">inputfromtsbtoolfile!K984</f>
        <v>0</v>
      </c>
      <c r="L395">
        <f ca="1">inputfromtsbtoolfile!L984</f>
        <v>0</v>
      </c>
    </row>
    <row r="396" spans="1:12">
      <c r="A396" t="s">
        <v>1660</v>
      </c>
      <c r="B396" t="str">
        <f ca="1">inputfromtsbtoolfile!B41</f>
        <v xml:space="preserve"> will WOLFORD</v>
      </c>
      <c r="C396" t="str">
        <f ca="1">inputfromtsbtoolfile!C41</f>
        <v xml:space="preserve"> Face=0x48</v>
      </c>
      <c r="D396" t="str">
        <f ca="1">inputfromtsbtoolfile!D41</f>
        <v xml:space="preserve"> #69</v>
      </c>
      <c r="E396">
        <f ca="1">inputfromtsbtoolfile!E41</f>
        <v>25</v>
      </c>
      <c r="F396">
        <f ca="1">inputfromtsbtoolfile!F41</f>
        <v>69</v>
      </c>
      <c r="G396">
        <f ca="1">inputfromtsbtoolfile!G41</f>
        <v>25</v>
      </c>
      <c r="H396">
        <f ca="1">inputfromtsbtoolfile!H41</f>
        <v>50</v>
      </c>
      <c r="I396">
        <f ca="1">inputfromtsbtoolfile!I41</f>
        <v>0</v>
      </c>
      <c r="J396">
        <f ca="1">inputfromtsbtoolfile!J41</f>
        <v>0</v>
      </c>
      <c r="K396">
        <f ca="1">inputfromtsbtoolfile!K41</f>
        <v>0</v>
      </c>
      <c r="L396">
        <f ca="1">inputfromtsbtoolfile!L41</f>
        <v>0</v>
      </c>
    </row>
    <row r="397" spans="1:12">
      <c r="A397" t="s">
        <v>1660</v>
      </c>
      <c r="B397" t="str">
        <f ca="1">inputfromtsbtoolfile!B76</f>
        <v xml:space="preserve"> zefross MOSS</v>
      </c>
      <c r="C397" t="str">
        <f ca="1">inputfromtsbtoolfile!C76</f>
        <v xml:space="preserve"> Face=0xc1</v>
      </c>
      <c r="D397" t="str">
        <f ca="1">inputfromtsbtoolfile!D76</f>
        <v xml:space="preserve"> #73</v>
      </c>
      <c r="E397">
        <f ca="1">inputfromtsbtoolfile!E76</f>
        <v>25</v>
      </c>
      <c r="F397">
        <f ca="1">inputfromtsbtoolfile!F76</f>
        <v>69</v>
      </c>
      <c r="G397">
        <f ca="1">inputfromtsbtoolfile!G76</f>
        <v>19</v>
      </c>
      <c r="H397">
        <f ca="1">inputfromtsbtoolfile!H76</f>
        <v>63</v>
      </c>
      <c r="I397">
        <f ca="1">inputfromtsbtoolfile!I76</f>
        <v>0</v>
      </c>
      <c r="J397">
        <f ca="1">inputfromtsbtoolfile!J76</f>
        <v>0</v>
      </c>
      <c r="K397">
        <f ca="1">inputfromtsbtoolfile!K76</f>
        <v>0</v>
      </c>
      <c r="L397">
        <f ca="1">inputfromtsbtoolfile!L76</f>
        <v>0</v>
      </c>
    </row>
    <row r="398" spans="1:12">
      <c r="A398" t="s">
        <v>1660</v>
      </c>
      <c r="B398" t="str">
        <f ca="1">inputfromtsbtoolfile!B111</f>
        <v xml:space="preserve"> richmond WEBB</v>
      </c>
      <c r="C398" t="str">
        <f ca="1">inputfromtsbtoolfile!C111</f>
        <v xml:space="preserve"> Face=0x9c</v>
      </c>
      <c r="D398" t="str">
        <f ca="1">inputfromtsbtoolfile!D111</f>
        <v xml:space="preserve"> #78</v>
      </c>
      <c r="E398">
        <f ca="1">inputfromtsbtoolfile!E111</f>
        <v>25</v>
      </c>
      <c r="F398">
        <f ca="1">inputfromtsbtoolfile!F111</f>
        <v>69</v>
      </c>
      <c r="G398">
        <f ca="1">inputfromtsbtoolfile!G111</f>
        <v>38</v>
      </c>
      <c r="H398">
        <f ca="1">inputfromtsbtoolfile!H111</f>
        <v>75</v>
      </c>
      <c r="I398">
        <f ca="1">inputfromtsbtoolfile!I111</f>
        <v>0</v>
      </c>
      <c r="J398">
        <f ca="1">inputfromtsbtoolfile!J111</f>
        <v>0</v>
      </c>
      <c r="K398">
        <f ca="1">inputfromtsbtoolfile!K111</f>
        <v>0</v>
      </c>
      <c r="L398">
        <f ca="1">inputfromtsbtoolfile!L111</f>
        <v>0</v>
      </c>
    </row>
    <row r="399" spans="1:12">
      <c r="A399" t="s">
        <v>1660</v>
      </c>
      <c r="B399" t="str">
        <f ca="1">inputfromtsbtoolfile!B146</f>
        <v xml:space="preserve"> bruce ARMSTRONG</v>
      </c>
      <c r="C399" t="str">
        <f ca="1">inputfromtsbtoolfile!C146</f>
        <v xml:space="preserve"> Face=0x80</v>
      </c>
      <c r="D399" t="str">
        <f ca="1">inputfromtsbtoolfile!D146</f>
        <v xml:space="preserve"> #78</v>
      </c>
      <c r="E399">
        <f ca="1">inputfromtsbtoolfile!E146</f>
        <v>25</v>
      </c>
      <c r="F399">
        <f ca="1">inputfromtsbtoolfile!F146</f>
        <v>69</v>
      </c>
      <c r="G399">
        <f ca="1">inputfromtsbtoolfile!G146</f>
        <v>38</v>
      </c>
      <c r="H399">
        <f ca="1">inputfromtsbtoolfile!H146</f>
        <v>69</v>
      </c>
      <c r="I399">
        <f ca="1">inputfromtsbtoolfile!I146</f>
        <v>0</v>
      </c>
      <c r="J399">
        <f ca="1">inputfromtsbtoolfile!J146</f>
        <v>0</v>
      </c>
      <c r="K399">
        <f ca="1">inputfromtsbtoolfile!K146</f>
        <v>0</v>
      </c>
      <c r="L399">
        <f ca="1">inputfromtsbtoolfile!L146</f>
        <v>0</v>
      </c>
    </row>
    <row r="400" spans="1:12">
      <c r="A400" t="s">
        <v>1660</v>
      </c>
      <c r="B400" t="str">
        <f ca="1">inputfromtsbtoolfile!B181</f>
        <v xml:space="preserve"> jeff CRISWELL</v>
      </c>
      <c r="C400" t="str">
        <f ca="1">inputfromtsbtoolfile!C181</f>
        <v xml:space="preserve"> Face=0x33</v>
      </c>
      <c r="D400" t="str">
        <f ca="1">inputfromtsbtoolfile!D181</f>
        <v xml:space="preserve"> #61</v>
      </c>
      <c r="E400">
        <f ca="1">inputfromtsbtoolfile!E181</f>
        <v>25</v>
      </c>
      <c r="F400">
        <f ca="1">inputfromtsbtoolfile!F181</f>
        <v>69</v>
      </c>
      <c r="G400">
        <f ca="1">inputfromtsbtoolfile!G181</f>
        <v>25</v>
      </c>
      <c r="H400">
        <f ca="1">inputfromtsbtoolfile!H181</f>
        <v>50</v>
      </c>
      <c r="I400">
        <f ca="1">inputfromtsbtoolfile!I181</f>
        <v>0</v>
      </c>
      <c r="J400">
        <f ca="1">inputfromtsbtoolfile!J181</f>
        <v>0</v>
      </c>
      <c r="K400">
        <f ca="1">inputfromtsbtoolfile!K181</f>
        <v>0</v>
      </c>
      <c r="L400">
        <f ca="1">inputfromtsbtoolfile!L181</f>
        <v>0</v>
      </c>
    </row>
    <row r="401" spans="1:12">
      <c r="A401" t="s">
        <v>1660</v>
      </c>
      <c r="B401" t="str">
        <f ca="1">inputfromtsbtoolfile!B216</f>
        <v xml:space="preserve"> anthony MUNOZ</v>
      </c>
      <c r="C401" t="str">
        <f ca="1">inputfromtsbtoolfile!C216</f>
        <v xml:space="preserve"> Face=0xb</v>
      </c>
      <c r="D401" t="str">
        <f ca="1">inputfromtsbtoolfile!D216</f>
        <v xml:space="preserve"> #78</v>
      </c>
      <c r="E401">
        <f ca="1">inputfromtsbtoolfile!E216</f>
        <v>25</v>
      </c>
      <c r="F401">
        <f ca="1">inputfromtsbtoolfile!F216</f>
        <v>69</v>
      </c>
      <c r="G401">
        <f ca="1">inputfromtsbtoolfile!G216</f>
        <v>38</v>
      </c>
      <c r="H401">
        <f ca="1">inputfromtsbtoolfile!H216</f>
        <v>75</v>
      </c>
      <c r="I401">
        <f ca="1">inputfromtsbtoolfile!I216</f>
        <v>0</v>
      </c>
      <c r="J401">
        <f ca="1">inputfromtsbtoolfile!J216</f>
        <v>0</v>
      </c>
      <c r="K401">
        <f ca="1">inputfromtsbtoolfile!K216</f>
        <v>0</v>
      </c>
      <c r="L401">
        <f ca="1">inputfromtsbtoolfile!L216</f>
        <v>0</v>
      </c>
    </row>
    <row r="402" spans="1:12">
      <c r="A402" t="s">
        <v>1660</v>
      </c>
      <c r="B402" t="str">
        <f ca="1">inputfromtsbtoolfile!B251</f>
        <v xml:space="preserve"> paul FARREN</v>
      </c>
      <c r="C402" t="str">
        <f ca="1">inputfromtsbtoolfile!C251</f>
        <v xml:space="preserve"> Face=0x32</v>
      </c>
      <c r="D402" t="str">
        <f ca="1">inputfromtsbtoolfile!D251</f>
        <v xml:space="preserve"> #74</v>
      </c>
      <c r="E402">
        <f ca="1">inputfromtsbtoolfile!E251</f>
        <v>25</v>
      </c>
      <c r="F402">
        <f ca="1">inputfromtsbtoolfile!F251</f>
        <v>69</v>
      </c>
      <c r="G402">
        <f ca="1">inputfromtsbtoolfile!G251</f>
        <v>31</v>
      </c>
      <c r="H402">
        <f ca="1">inputfromtsbtoolfile!H251</f>
        <v>44</v>
      </c>
      <c r="I402">
        <f ca="1">inputfromtsbtoolfile!I251</f>
        <v>0</v>
      </c>
      <c r="J402">
        <f ca="1">inputfromtsbtoolfile!J251</f>
        <v>0</v>
      </c>
      <c r="K402">
        <f ca="1">inputfromtsbtoolfile!K251</f>
        <v>0</v>
      </c>
      <c r="L402">
        <f ca="1">inputfromtsbtoolfile!L251</f>
        <v>0</v>
      </c>
    </row>
    <row r="403" spans="1:12">
      <c r="A403" t="s">
        <v>1660</v>
      </c>
      <c r="B403" t="str">
        <f ca="1">inputfromtsbtoolfile!B286</f>
        <v xml:space="preserve"> don MAGGS</v>
      </c>
      <c r="C403" t="str">
        <f ca="1">inputfromtsbtoolfile!C286</f>
        <v xml:space="preserve"> Face=0x44</v>
      </c>
      <c r="D403" t="str">
        <f ca="1">inputfromtsbtoolfile!D286</f>
        <v xml:space="preserve"> #78</v>
      </c>
      <c r="E403">
        <f ca="1">inputfromtsbtoolfile!E286</f>
        <v>25</v>
      </c>
      <c r="F403">
        <f ca="1">inputfromtsbtoolfile!F286</f>
        <v>69</v>
      </c>
      <c r="G403">
        <f ca="1">inputfromtsbtoolfile!G286</f>
        <v>25</v>
      </c>
      <c r="H403">
        <f ca="1">inputfromtsbtoolfile!H286</f>
        <v>50</v>
      </c>
      <c r="I403">
        <f ca="1">inputfromtsbtoolfile!I286</f>
        <v>0</v>
      </c>
      <c r="J403">
        <f ca="1">inputfromtsbtoolfile!J286</f>
        <v>0</v>
      </c>
      <c r="K403">
        <f ca="1">inputfromtsbtoolfile!K286</f>
        <v>0</v>
      </c>
      <c r="L403">
        <f ca="1">inputfromtsbtoolfile!L286</f>
        <v>0</v>
      </c>
    </row>
    <row r="404" spans="1:12">
      <c r="A404" t="s">
        <v>1660</v>
      </c>
      <c r="B404" t="str">
        <f ca="1">inputfromtsbtoolfile!B321</f>
        <v xml:space="preserve"> john JACKSON</v>
      </c>
      <c r="C404" t="str">
        <f ca="1">inputfromtsbtoolfile!C321</f>
        <v xml:space="preserve"> Face=0xa6</v>
      </c>
      <c r="D404" t="str">
        <f ca="1">inputfromtsbtoolfile!D321</f>
        <v xml:space="preserve"> #65</v>
      </c>
      <c r="E404">
        <f ca="1">inputfromtsbtoolfile!E321</f>
        <v>25</v>
      </c>
      <c r="F404">
        <f ca="1">inputfromtsbtoolfile!F321</f>
        <v>69</v>
      </c>
      <c r="G404">
        <f ca="1">inputfromtsbtoolfile!G321</f>
        <v>25</v>
      </c>
      <c r="H404">
        <f ca="1">inputfromtsbtoolfile!H321</f>
        <v>50</v>
      </c>
      <c r="I404">
        <f ca="1">inputfromtsbtoolfile!I321</f>
        <v>0</v>
      </c>
      <c r="J404">
        <f ca="1">inputfromtsbtoolfile!J321</f>
        <v>0</v>
      </c>
      <c r="K404">
        <f ca="1">inputfromtsbtoolfile!K321</f>
        <v>0</v>
      </c>
      <c r="L404">
        <f ca="1">inputfromtsbtoolfile!L321</f>
        <v>0</v>
      </c>
    </row>
    <row r="405" spans="1:12">
      <c r="A405" t="s">
        <v>1660</v>
      </c>
      <c r="B405" t="str">
        <f ca="1">inputfromtsbtoolfile!B356</f>
        <v xml:space="preserve"> darrell HAMILTON</v>
      </c>
      <c r="C405" t="str">
        <f ca="1">inputfromtsbtoolfile!C356</f>
        <v xml:space="preserve"> Face=0xc0</v>
      </c>
      <c r="D405" t="str">
        <f ca="1">inputfromtsbtoolfile!D356</f>
        <v xml:space="preserve"> #69</v>
      </c>
      <c r="E405">
        <f ca="1">inputfromtsbtoolfile!E356</f>
        <v>25</v>
      </c>
      <c r="F405">
        <f ca="1">inputfromtsbtoolfile!F356</f>
        <v>69</v>
      </c>
      <c r="G405">
        <f ca="1">inputfromtsbtoolfile!G356</f>
        <v>25</v>
      </c>
      <c r="H405">
        <f ca="1">inputfromtsbtoolfile!H356</f>
        <v>56</v>
      </c>
      <c r="I405">
        <f ca="1">inputfromtsbtoolfile!I356</f>
        <v>0</v>
      </c>
      <c r="J405">
        <f ca="1">inputfromtsbtoolfile!J356</f>
        <v>0</v>
      </c>
      <c r="K405">
        <f ca="1">inputfromtsbtoolfile!K356</f>
        <v>0</v>
      </c>
      <c r="L405">
        <f ca="1">inputfromtsbtoolfile!L356</f>
        <v>0</v>
      </c>
    </row>
    <row r="406" spans="1:12">
      <c r="A406" t="s">
        <v>1660</v>
      </c>
      <c r="B406" t="str">
        <f ca="1">inputfromtsbtoolfile!B391</f>
        <v xml:space="preserve"> john ALT</v>
      </c>
      <c r="C406" t="str">
        <f ca="1">inputfromtsbtoolfile!C391</f>
        <v xml:space="preserve"> Face=0x1f</v>
      </c>
      <c r="D406" t="str">
        <f ca="1">inputfromtsbtoolfile!D391</f>
        <v xml:space="preserve"> #76</v>
      </c>
      <c r="E406">
        <f ca="1">inputfromtsbtoolfile!E391</f>
        <v>25</v>
      </c>
      <c r="F406">
        <f ca="1">inputfromtsbtoolfile!F391</f>
        <v>69</v>
      </c>
      <c r="G406">
        <f ca="1">inputfromtsbtoolfile!G391</f>
        <v>19</v>
      </c>
      <c r="H406">
        <f ca="1">inputfromtsbtoolfile!H391</f>
        <v>81</v>
      </c>
      <c r="I406">
        <f ca="1">inputfromtsbtoolfile!I391</f>
        <v>0</v>
      </c>
      <c r="J406">
        <f ca="1">inputfromtsbtoolfile!J391</f>
        <v>0</v>
      </c>
      <c r="K406">
        <f ca="1">inputfromtsbtoolfile!K391</f>
        <v>0</v>
      </c>
      <c r="L406">
        <f ca="1">inputfromtsbtoolfile!L391</f>
        <v>0</v>
      </c>
    </row>
    <row r="407" spans="1:12">
      <c r="A407" t="s">
        <v>1660</v>
      </c>
      <c r="B407" t="str">
        <f ca="1">inputfromtsbtoolfile!B426</f>
        <v xml:space="preserve"> bruce WILKERSON</v>
      </c>
      <c r="C407" t="str">
        <f ca="1">inputfromtsbtoolfile!C426</f>
        <v xml:space="preserve"> Face=0xc9</v>
      </c>
      <c r="D407" t="str">
        <f ca="1">inputfromtsbtoolfile!D426</f>
        <v xml:space="preserve"> #68</v>
      </c>
      <c r="E407">
        <f ca="1">inputfromtsbtoolfile!E426</f>
        <v>25</v>
      </c>
      <c r="F407">
        <f ca="1">inputfromtsbtoolfile!F426</f>
        <v>69</v>
      </c>
      <c r="G407">
        <f ca="1">inputfromtsbtoolfile!G426</f>
        <v>50</v>
      </c>
      <c r="H407">
        <f ca="1">inputfromtsbtoolfile!H426</f>
        <v>50</v>
      </c>
      <c r="I407">
        <f ca="1">inputfromtsbtoolfile!I426</f>
        <v>0</v>
      </c>
      <c r="J407">
        <f ca="1">inputfromtsbtoolfile!J426</f>
        <v>0</v>
      </c>
      <c r="K407">
        <f ca="1">inputfromtsbtoolfile!K426</f>
        <v>0</v>
      </c>
      <c r="L407">
        <f ca="1">inputfromtsbtoolfile!L426</f>
        <v>0</v>
      </c>
    </row>
    <row r="408" spans="1:12">
      <c r="A408" t="s">
        <v>1660</v>
      </c>
      <c r="B408" t="str">
        <f ca="1">inputfromtsbtoolfile!B461</f>
        <v xml:space="preserve"> joel PATTEN</v>
      </c>
      <c r="C408" t="str">
        <f ca="1">inputfromtsbtoolfile!C461</f>
        <v xml:space="preserve"> Face=0x30</v>
      </c>
      <c r="D408" t="str">
        <f ca="1">inputfromtsbtoolfile!D461</f>
        <v xml:space="preserve"> #78</v>
      </c>
      <c r="E408">
        <f ca="1">inputfromtsbtoolfile!E461</f>
        <v>25</v>
      </c>
      <c r="F408">
        <f ca="1">inputfromtsbtoolfile!F461</f>
        <v>69</v>
      </c>
      <c r="G408">
        <f ca="1">inputfromtsbtoolfile!G461</f>
        <v>25</v>
      </c>
      <c r="H408">
        <f ca="1">inputfromtsbtoolfile!H461</f>
        <v>63</v>
      </c>
      <c r="I408">
        <f ca="1">inputfromtsbtoolfile!I461</f>
        <v>0</v>
      </c>
      <c r="J408">
        <f ca="1">inputfromtsbtoolfile!J461</f>
        <v>0</v>
      </c>
      <c r="K408">
        <f ca="1">inputfromtsbtoolfile!K461</f>
        <v>0</v>
      </c>
      <c r="L408">
        <f ca="1">inputfromtsbtoolfile!L461</f>
        <v>0</v>
      </c>
    </row>
    <row r="409" spans="1:12">
      <c r="A409" t="s">
        <v>1660</v>
      </c>
      <c r="B409" t="str">
        <f ca="1">inputfromtsbtoolfile!B496</f>
        <v xml:space="preserve"> andy HECK</v>
      </c>
      <c r="C409" t="str">
        <f ca="1">inputfromtsbtoolfile!C496</f>
        <v xml:space="preserve"> Face=0x2b</v>
      </c>
      <c r="D409" t="str">
        <f ca="1">inputfromtsbtoolfile!D496</f>
        <v xml:space="preserve"> #66</v>
      </c>
      <c r="E409">
        <f ca="1">inputfromtsbtoolfile!E496</f>
        <v>25</v>
      </c>
      <c r="F409">
        <f ca="1">inputfromtsbtoolfile!F496</f>
        <v>69</v>
      </c>
      <c r="G409">
        <f ca="1">inputfromtsbtoolfile!G496</f>
        <v>44</v>
      </c>
      <c r="H409">
        <f ca="1">inputfromtsbtoolfile!H496</f>
        <v>50</v>
      </c>
      <c r="I409">
        <f ca="1">inputfromtsbtoolfile!I496</f>
        <v>0</v>
      </c>
      <c r="J409">
        <f ca="1">inputfromtsbtoolfile!J496</f>
        <v>0</v>
      </c>
      <c r="K409">
        <f ca="1">inputfromtsbtoolfile!K496</f>
        <v>0</v>
      </c>
      <c r="L409">
        <f ca="1">inputfromtsbtoolfile!L496</f>
        <v>0</v>
      </c>
    </row>
    <row r="410" spans="1:12">
      <c r="A410" t="s">
        <v>1660</v>
      </c>
      <c r="B410" t="str">
        <f ca="1">inputfromtsbtoolfile!B531</f>
        <v xml:space="preserve"> jim LACHEY</v>
      </c>
      <c r="C410" t="str">
        <f ca="1">inputfromtsbtoolfile!C531</f>
        <v xml:space="preserve"> Face=0x34</v>
      </c>
      <c r="D410" t="str">
        <f ca="1">inputfromtsbtoolfile!D531</f>
        <v xml:space="preserve"> #79</v>
      </c>
      <c r="E410">
        <f ca="1">inputfromtsbtoolfile!E531</f>
        <v>25</v>
      </c>
      <c r="F410">
        <f ca="1">inputfromtsbtoolfile!F531</f>
        <v>69</v>
      </c>
      <c r="G410">
        <f ca="1">inputfromtsbtoolfile!G531</f>
        <v>31</v>
      </c>
      <c r="H410">
        <f ca="1">inputfromtsbtoolfile!H531</f>
        <v>69</v>
      </c>
      <c r="I410">
        <f ca="1">inputfromtsbtoolfile!I531</f>
        <v>0</v>
      </c>
      <c r="J410">
        <f ca="1">inputfromtsbtoolfile!J531</f>
        <v>0</v>
      </c>
      <c r="K410">
        <f ca="1">inputfromtsbtoolfile!K531</f>
        <v>0</v>
      </c>
      <c r="L410">
        <f ca="1">inputfromtsbtoolfile!L531</f>
        <v>0</v>
      </c>
    </row>
    <row r="411" spans="1:12">
      <c r="A411" t="s">
        <v>1660</v>
      </c>
      <c r="B411" t="str">
        <f ca="1">inputfromtsbtoolfile!B566</f>
        <v xml:space="preserve"> john ELLIOTT</v>
      </c>
      <c r="C411" t="str">
        <f ca="1">inputfromtsbtoolfile!C566</f>
        <v xml:space="preserve"> Face=0x2b</v>
      </c>
      <c r="D411" t="str">
        <f ca="1">inputfromtsbtoolfile!D566</f>
        <v xml:space="preserve"> #76</v>
      </c>
      <c r="E411">
        <f ca="1">inputfromtsbtoolfile!E566</f>
        <v>25</v>
      </c>
      <c r="F411">
        <f ca="1">inputfromtsbtoolfile!F566</f>
        <v>69</v>
      </c>
      <c r="G411">
        <f ca="1">inputfromtsbtoolfile!G566</f>
        <v>25</v>
      </c>
      <c r="H411">
        <f ca="1">inputfromtsbtoolfile!H566</f>
        <v>75</v>
      </c>
      <c r="I411">
        <f ca="1">inputfromtsbtoolfile!I566</f>
        <v>0</v>
      </c>
      <c r="J411">
        <f ca="1">inputfromtsbtoolfile!J566</f>
        <v>0</v>
      </c>
      <c r="K411">
        <f ca="1">inputfromtsbtoolfile!K566</f>
        <v>0</v>
      </c>
      <c r="L411">
        <f ca="1">inputfromtsbtoolfile!L566</f>
        <v>0</v>
      </c>
    </row>
    <row r="412" spans="1:12">
      <c r="A412" t="s">
        <v>1660</v>
      </c>
      <c r="B412" t="str">
        <f ca="1">inputfromtsbtoolfile!B601</f>
        <v xml:space="preserve"> ron HELLER</v>
      </c>
      <c r="C412" t="str">
        <f ca="1">inputfromtsbtoolfile!C601</f>
        <v xml:space="preserve"> Face=0x4b</v>
      </c>
      <c r="D412" t="str">
        <f ca="1">inputfromtsbtoolfile!D601</f>
        <v xml:space="preserve"> #73</v>
      </c>
      <c r="E412">
        <f ca="1">inputfromtsbtoolfile!E601</f>
        <v>25</v>
      </c>
      <c r="F412">
        <f ca="1">inputfromtsbtoolfile!F601</f>
        <v>69</v>
      </c>
      <c r="G412">
        <f ca="1">inputfromtsbtoolfile!G601</f>
        <v>25</v>
      </c>
      <c r="H412">
        <f ca="1">inputfromtsbtoolfile!H601</f>
        <v>50</v>
      </c>
      <c r="I412">
        <f ca="1">inputfromtsbtoolfile!I601</f>
        <v>0</v>
      </c>
      <c r="J412">
        <f ca="1">inputfromtsbtoolfile!J601</f>
        <v>0</v>
      </c>
      <c r="K412">
        <f ca="1">inputfromtsbtoolfile!K601</f>
        <v>0</v>
      </c>
      <c r="L412">
        <f ca="1">inputfromtsbtoolfile!L601</f>
        <v>0</v>
      </c>
    </row>
    <row r="413" spans="1:12">
      <c r="A413" t="s">
        <v>1660</v>
      </c>
      <c r="B413" t="str">
        <f ca="1">inputfromtsbtoolfile!B636</f>
        <v xml:space="preserve"> luis SHARPE</v>
      </c>
      <c r="C413" t="str">
        <f ca="1">inputfromtsbtoolfile!C636</f>
        <v xml:space="preserve"> Face=0x97</v>
      </c>
      <c r="D413" t="str">
        <f ca="1">inputfromtsbtoolfile!D636</f>
        <v xml:space="preserve"> #67</v>
      </c>
      <c r="E413">
        <f ca="1">inputfromtsbtoolfile!E636</f>
        <v>25</v>
      </c>
      <c r="F413">
        <f ca="1">inputfromtsbtoolfile!F636</f>
        <v>69</v>
      </c>
      <c r="G413">
        <f ca="1">inputfromtsbtoolfile!G636</f>
        <v>50</v>
      </c>
      <c r="H413">
        <f ca="1">inputfromtsbtoolfile!H636</f>
        <v>63</v>
      </c>
      <c r="I413">
        <f ca="1">inputfromtsbtoolfile!I636</f>
        <v>0</v>
      </c>
      <c r="J413">
        <f ca="1">inputfromtsbtoolfile!J636</f>
        <v>0</v>
      </c>
      <c r="K413">
        <f ca="1">inputfromtsbtoolfile!K636</f>
        <v>0</v>
      </c>
      <c r="L413">
        <f ca="1">inputfromtsbtoolfile!L636</f>
        <v>0</v>
      </c>
    </row>
    <row r="414" spans="1:12">
      <c r="A414" t="s">
        <v>1660</v>
      </c>
      <c r="B414" t="str">
        <f ca="1">inputfromtsbtoolfile!B671</f>
        <v xml:space="preserve"> kevin GOGAN</v>
      </c>
      <c r="C414" t="str">
        <f ca="1">inputfromtsbtoolfile!C671</f>
        <v xml:space="preserve"> Face=0x2f</v>
      </c>
      <c r="D414" t="str">
        <f ca="1">inputfromtsbtoolfile!D671</f>
        <v xml:space="preserve"> #66</v>
      </c>
      <c r="E414">
        <f ca="1">inputfromtsbtoolfile!E671</f>
        <v>25</v>
      </c>
      <c r="F414">
        <f ca="1">inputfromtsbtoolfile!F671</f>
        <v>69</v>
      </c>
      <c r="G414">
        <f ca="1">inputfromtsbtoolfile!G671</f>
        <v>19</v>
      </c>
      <c r="H414">
        <f ca="1">inputfromtsbtoolfile!H671</f>
        <v>56</v>
      </c>
      <c r="I414">
        <f ca="1">inputfromtsbtoolfile!I671</f>
        <v>0</v>
      </c>
      <c r="J414">
        <f ca="1">inputfromtsbtoolfile!J671</f>
        <v>0</v>
      </c>
      <c r="K414">
        <f ca="1">inputfromtsbtoolfile!K671</f>
        <v>0</v>
      </c>
      <c r="L414">
        <f ca="1">inputfromtsbtoolfile!L671</f>
        <v>0</v>
      </c>
    </row>
    <row r="415" spans="1:12">
      <c r="A415" t="s">
        <v>1660</v>
      </c>
      <c r="B415" t="str">
        <f ca="1">inputfromtsbtoolfile!B706</f>
        <v xml:space="preserve"> jim COVERT</v>
      </c>
      <c r="C415" t="str">
        <f ca="1">inputfromtsbtoolfile!C706</f>
        <v xml:space="preserve"> Face=0x51</v>
      </c>
      <c r="D415" t="str">
        <f ca="1">inputfromtsbtoolfile!D706</f>
        <v xml:space="preserve"> #74</v>
      </c>
      <c r="E415">
        <f ca="1">inputfromtsbtoolfile!E706</f>
        <v>25</v>
      </c>
      <c r="F415">
        <f ca="1">inputfromtsbtoolfile!F706</f>
        <v>69</v>
      </c>
      <c r="G415">
        <f ca="1">inputfromtsbtoolfile!G706</f>
        <v>31</v>
      </c>
      <c r="H415">
        <f ca="1">inputfromtsbtoolfile!H706</f>
        <v>50</v>
      </c>
      <c r="I415">
        <f ca="1">inputfromtsbtoolfile!I706</f>
        <v>0</v>
      </c>
      <c r="J415">
        <f ca="1">inputfromtsbtoolfile!J706</f>
        <v>0</v>
      </c>
      <c r="K415">
        <f ca="1">inputfromtsbtoolfile!K706</f>
        <v>0</v>
      </c>
      <c r="L415">
        <f ca="1">inputfromtsbtoolfile!L706</f>
        <v>0</v>
      </c>
    </row>
    <row r="416" spans="1:12">
      <c r="A416" t="s">
        <v>1660</v>
      </c>
      <c r="B416" t="str">
        <f ca="1">inputfromtsbtoolfile!B741</f>
        <v xml:space="preserve"> lomas BROWN</v>
      </c>
      <c r="C416" t="str">
        <f ca="1">inputfromtsbtoolfile!C741</f>
        <v xml:space="preserve"> Face=0x8d</v>
      </c>
      <c r="D416" t="str">
        <f ca="1">inputfromtsbtoolfile!D741</f>
        <v xml:space="preserve"> #75</v>
      </c>
      <c r="E416">
        <f ca="1">inputfromtsbtoolfile!E741</f>
        <v>25</v>
      </c>
      <c r="F416">
        <f ca="1">inputfromtsbtoolfile!F741</f>
        <v>69</v>
      </c>
      <c r="G416">
        <f ca="1">inputfromtsbtoolfile!G741</f>
        <v>38</v>
      </c>
      <c r="H416">
        <f ca="1">inputfromtsbtoolfile!H741</f>
        <v>56</v>
      </c>
      <c r="I416">
        <f ca="1">inputfromtsbtoolfile!I741</f>
        <v>0</v>
      </c>
      <c r="J416">
        <f ca="1">inputfromtsbtoolfile!J741</f>
        <v>0</v>
      </c>
      <c r="K416">
        <f ca="1">inputfromtsbtoolfile!K741</f>
        <v>0</v>
      </c>
      <c r="L416">
        <f ca="1">inputfromtsbtoolfile!L741</f>
        <v>0</v>
      </c>
    </row>
    <row r="417" spans="1:12">
      <c r="A417" t="s">
        <v>1660</v>
      </c>
      <c r="B417" t="str">
        <f ca="1">inputfromtsbtoolfile!B776</f>
        <v xml:space="preserve"> alan VEINGRAD</v>
      </c>
      <c r="C417" t="str">
        <f ca="1">inputfromtsbtoolfile!C776</f>
        <v xml:space="preserve"> Face=0x33</v>
      </c>
      <c r="D417" t="str">
        <f ca="1">inputfromtsbtoolfile!D776</f>
        <v xml:space="preserve"> #73</v>
      </c>
      <c r="E417">
        <f ca="1">inputfromtsbtoolfile!E776</f>
        <v>25</v>
      </c>
      <c r="F417">
        <f ca="1">inputfromtsbtoolfile!F776</f>
        <v>69</v>
      </c>
      <c r="G417">
        <f ca="1">inputfromtsbtoolfile!G776</f>
        <v>31</v>
      </c>
      <c r="H417">
        <f ca="1">inputfromtsbtoolfile!H776</f>
        <v>44</v>
      </c>
      <c r="I417">
        <f ca="1">inputfromtsbtoolfile!I776</f>
        <v>0</v>
      </c>
      <c r="J417">
        <f ca="1">inputfromtsbtoolfile!J776</f>
        <v>0</v>
      </c>
      <c r="K417">
        <f ca="1">inputfromtsbtoolfile!K776</f>
        <v>0</v>
      </c>
      <c r="L417">
        <f ca="1">inputfromtsbtoolfile!L776</f>
        <v>0</v>
      </c>
    </row>
    <row r="418" spans="1:12">
      <c r="A418" t="s">
        <v>1660</v>
      </c>
      <c r="B418" t="str">
        <f ca="1">inputfromtsbtoolfile!B811</f>
        <v xml:space="preserve"> gary ZIMMERMAN</v>
      </c>
      <c r="C418" t="str">
        <f ca="1">inputfromtsbtoolfile!C811</f>
        <v xml:space="preserve"> Face=0x41</v>
      </c>
      <c r="D418" t="str">
        <f ca="1">inputfromtsbtoolfile!D811</f>
        <v xml:space="preserve"> #65</v>
      </c>
      <c r="E418">
        <f ca="1">inputfromtsbtoolfile!E811</f>
        <v>25</v>
      </c>
      <c r="F418">
        <f ca="1">inputfromtsbtoolfile!F811</f>
        <v>69</v>
      </c>
      <c r="G418">
        <f ca="1">inputfromtsbtoolfile!G811</f>
        <v>31</v>
      </c>
      <c r="H418">
        <f ca="1">inputfromtsbtoolfile!H811</f>
        <v>69</v>
      </c>
      <c r="I418">
        <f ca="1">inputfromtsbtoolfile!I811</f>
        <v>0</v>
      </c>
      <c r="J418">
        <f ca="1">inputfromtsbtoolfile!J811</f>
        <v>0</v>
      </c>
      <c r="K418">
        <f ca="1">inputfromtsbtoolfile!K811</f>
        <v>0</v>
      </c>
      <c r="L418">
        <f ca="1">inputfromtsbtoolfile!L811</f>
        <v>0</v>
      </c>
    </row>
    <row r="419" spans="1:12">
      <c r="A419" t="s">
        <v>1660</v>
      </c>
      <c r="B419" t="str">
        <f ca="1">inputfromtsbtoolfile!B846</f>
        <v xml:space="preserve"> paul GRUBER</v>
      </c>
      <c r="C419" t="str">
        <f ca="1">inputfromtsbtoolfile!C846</f>
        <v xml:space="preserve"> Face=0x1c</v>
      </c>
      <c r="D419" t="str">
        <f ca="1">inputfromtsbtoolfile!D846</f>
        <v xml:space="preserve"> #74</v>
      </c>
      <c r="E419">
        <f ca="1">inputfromtsbtoolfile!E846</f>
        <v>25</v>
      </c>
      <c r="F419">
        <f ca="1">inputfromtsbtoolfile!F846</f>
        <v>69</v>
      </c>
      <c r="G419">
        <f ca="1">inputfromtsbtoolfile!G846</f>
        <v>25</v>
      </c>
      <c r="H419">
        <f ca="1">inputfromtsbtoolfile!H846</f>
        <v>50</v>
      </c>
      <c r="I419">
        <f ca="1">inputfromtsbtoolfile!I846</f>
        <v>0</v>
      </c>
      <c r="J419">
        <f ca="1">inputfromtsbtoolfile!J846</f>
        <v>0</v>
      </c>
      <c r="K419">
        <f ca="1">inputfromtsbtoolfile!K846</f>
        <v>0</v>
      </c>
      <c r="L419">
        <f ca="1">inputfromtsbtoolfile!L846</f>
        <v>0</v>
      </c>
    </row>
    <row r="420" spans="1:12">
      <c r="A420" t="s">
        <v>1660</v>
      </c>
      <c r="B420" t="str">
        <f ca="1">inputfromtsbtoolfile!B881</f>
        <v xml:space="preserve"> bubba PARIS</v>
      </c>
      <c r="C420" t="str">
        <f ca="1">inputfromtsbtoolfile!C881</f>
        <v xml:space="preserve"> Face=0xae</v>
      </c>
      <c r="D420" t="str">
        <f ca="1">inputfromtsbtoolfile!D881</f>
        <v xml:space="preserve"> #77</v>
      </c>
      <c r="E420">
        <f ca="1">inputfromtsbtoolfile!E881</f>
        <v>25</v>
      </c>
      <c r="F420">
        <f ca="1">inputfromtsbtoolfile!F881</f>
        <v>69</v>
      </c>
      <c r="G420">
        <f ca="1">inputfromtsbtoolfile!G881</f>
        <v>19</v>
      </c>
      <c r="H420">
        <f ca="1">inputfromtsbtoolfile!H881</f>
        <v>69</v>
      </c>
      <c r="I420">
        <f ca="1">inputfromtsbtoolfile!I881</f>
        <v>0</v>
      </c>
      <c r="J420">
        <f ca="1">inputfromtsbtoolfile!J881</f>
        <v>0</v>
      </c>
      <c r="K420">
        <f ca="1">inputfromtsbtoolfile!K881</f>
        <v>0</v>
      </c>
      <c r="L420">
        <f ca="1">inputfromtsbtoolfile!L881</f>
        <v>0</v>
      </c>
    </row>
    <row r="421" spans="1:12">
      <c r="A421" t="s">
        <v>1660</v>
      </c>
      <c r="B421" t="str">
        <f ca="1">inputfromtsbtoolfile!B916</f>
        <v xml:space="preserve"> irv PANKEY</v>
      </c>
      <c r="C421" t="str">
        <f ca="1">inputfromtsbtoolfile!C916</f>
        <v xml:space="preserve"> Face=0xa6</v>
      </c>
      <c r="D421" t="str">
        <f ca="1">inputfromtsbtoolfile!D916</f>
        <v xml:space="preserve"> #75</v>
      </c>
      <c r="E421">
        <f ca="1">inputfromtsbtoolfile!E916</f>
        <v>25</v>
      </c>
      <c r="F421">
        <f ca="1">inputfromtsbtoolfile!F916</f>
        <v>69</v>
      </c>
      <c r="G421">
        <f ca="1">inputfromtsbtoolfile!G916</f>
        <v>25</v>
      </c>
      <c r="H421">
        <f ca="1">inputfromtsbtoolfile!H916</f>
        <v>63</v>
      </c>
      <c r="I421">
        <f ca="1">inputfromtsbtoolfile!I916</f>
        <v>0</v>
      </c>
      <c r="J421">
        <f ca="1">inputfromtsbtoolfile!J916</f>
        <v>0</v>
      </c>
      <c r="K421">
        <f ca="1">inputfromtsbtoolfile!K916</f>
        <v>0</v>
      </c>
      <c r="L421">
        <f ca="1">inputfromtsbtoolfile!L916</f>
        <v>0</v>
      </c>
    </row>
    <row r="422" spans="1:12">
      <c r="A422" t="s">
        <v>1660</v>
      </c>
      <c r="B422" t="str">
        <f ca="1">inputfromtsbtoolfile!B951</f>
        <v xml:space="preserve"> kevin HAVERDINK</v>
      </c>
      <c r="C422" t="str">
        <f ca="1">inputfromtsbtoolfile!C951</f>
        <v xml:space="preserve"> Face=0x4e</v>
      </c>
      <c r="D422" t="str">
        <f ca="1">inputfromtsbtoolfile!D951</f>
        <v xml:space="preserve"> #74</v>
      </c>
      <c r="E422">
        <f ca="1">inputfromtsbtoolfile!E951</f>
        <v>25</v>
      </c>
      <c r="F422">
        <f ca="1">inputfromtsbtoolfile!F951</f>
        <v>69</v>
      </c>
      <c r="G422">
        <f ca="1">inputfromtsbtoolfile!G951</f>
        <v>25</v>
      </c>
      <c r="H422">
        <f ca="1">inputfromtsbtoolfile!H951</f>
        <v>56</v>
      </c>
      <c r="I422">
        <f ca="1">inputfromtsbtoolfile!I951</f>
        <v>0</v>
      </c>
      <c r="J422">
        <f ca="1">inputfromtsbtoolfile!J951</f>
        <v>0</v>
      </c>
      <c r="K422">
        <f ca="1">inputfromtsbtoolfile!K951</f>
        <v>0</v>
      </c>
      <c r="L422">
        <f ca="1">inputfromtsbtoolfile!L951</f>
        <v>0</v>
      </c>
    </row>
    <row r="423" spans="1:12">
      <c r="A423" t="s">
        <v>1660</v>
      </c>
      <c r="B423" t="str">
        <f ca="1">inputfromtsbtoolfile!B986</f>
        <v xml:space="preserve"> mike KENN</v>
      </c>
      <c r="C423" t="str">
        <f ca="1">inputfromtsbtoolfile!C986</f>
        <v xml:space="preserve"> Face=0x1e</v>
      </c>
      <c r="D423" t="str">
        <f ca="1">inputfromtsbtoolfile!D986</f>
        <v xml:space="preserve"> #78</v>
      </c>
      <c r="E423">
        <f ca="1">inputfromtsbtoolfile!E986</f>
        <v>25</v>
      </c>
      <c r="F423">
        <f ca="1">inputfromtsbtoolfile!F986</f>
        <v>69</v>
      </c>
      <c r="G423">
        <f ca="1">inputfromtsbtoolfile!G986</f>
        <v>31</v>
      </c>
      <c r="H423">
        <f ca="1">inputfromtsbtoolfile!H986</f>
        <v>38</v>
      </c>
      <c r="I423">
        <f ca="1">inputfromtsbtoolfile!I986</f>
        <v>0</v>
      </c>
      <c r="J423">
        <f ca="1">inputfromtsbtoolfile!J986</f>
        <v>0</v>
      </c>
      <c r="K423">
        <f ca="1">inputfromtsbtoolfile!K986</f>
        <v>0</v>
      </c>
      <c r="L423">
        <f ca="1">inputfromtsbtoolfile!L986</f>
        <v>0</v>
      </c>
    </row>
    <row r="424" spans="1:12">
      <c r="A424" t="s">
        <v>1665</v>
      </c>
      <c r="B424" t="str">
        <f ca="1">inputfromtsbtoolfile!B40</f>
        <v xml:space="preserve"> john DAVIS</v>
      </c>
      <c r="C424" t="str">
        <f ca="1">inputfromtsbtoolfile!C40</f>
        <v xml:space="preserve"> Face=0x24</v>
      </c>
      <c r="D424" t="str">
        <f ca="1">inputfromtsbtoolfile!D40</f>
        <v xml:space="preserve"> #65</v>
      </c>
      <c r="E424">
        <f ca="1">inputfromtsbtoolfile!E40</f>
        <v>25</v>
      </c>
      <c r="F424">
        <f ca="1">inputfromtsbtoolfile!F40</f>
        <v>69</v>
      </c>
      <c r="G424">
        <f ca="1">inputfromtsbtoolfile!G40</f>
        <v>25</v>
      </c>
      <c r="H424">
        <f ca="1">inputfromtsbtoolfile!H40</f>
        <v>63</v>
      </c>
      <c r="I424">
        <f ca="1">inputfromtsbtoolfile!I40</f>
        <v>0</v>
      </c>
      <c r="J424">
        <f ca="1">inputfromtsbtoolfile!J40</f>
        <v>0</v>
      </c>
      <c r="K424">
        <f ca="1">inputfromtsbtoolfile!K40</f>
        <v>0</v>
      </c>
      <c r="L424">
        <f ca="1">inputfromtsbtoolfile!L40</f>
        <v>0</v>
      </c>
    </row>
    <row r="425" spans="1:12">
      <c r="A425" t="s">
        <v>1665</v>
      </c>
      <c r="B425" t="str">
        <f ca="1">inputfromtsbtoolfile!B75</f>
        <v xml:space="preserve"> brian BALDINGER</v>
      </c>
      <c r="C425" t="str">
        <f ca="1">inputfromtsbtoolfile!C75</f>
        <v xml:space="preserve"> Face=0x27</v>
      </c>
      <c r="D425" t="str">
        <f ca="1">inputfromtsbtoolfile!D75</f>
        <v xml:space="preserve"> #62</v>
      </c>
      <c r="E425">
        <f ca="1">inputfromtsbtoolfile!E75</f>
        <v>25</v>
      </c>
      <c r="F425">
        <f ca="1">inputfromtsbtoolfile!F75</f>
        <v>69</v>
      </c>
      <c r="G425">
        <f ca="1">inputfromtsbtoolfile!G75</f>
        <v>38</v>
      </c>
      <c r="H425">
        <f ca="1">inputfromtsbtoolfile!H75</f>
        <v>38</v>
      </c>
      <c r="I425">
        <f ca="1">inputfromtsbtoolfile!I75</f>
        <v>0</v>
      </c>
      <c r="J425">
        <f ca="1">inputfromtsbtoolfile!J75</f>
        <v>0</v>
      </c>
      <c r="K425">
        <f ca="1">inputfromtsbtoolfile!K75</f>
        <v>0</v>
      </c>
      <c r="L425">
        <f ca="1">inputfromtsbtoolfile!L75</f>
        <v>0</v>
      </c>
    </row>
    <row r="426" spans="1:12">
      <c r="A426" t="s">
        <v>1665</v>
      </c>
      <c r="B426" t="str">
        <f ca="1">inputfromtsbtoolfile!B110</f>
        <v xml:space="preserve"> harry GALBREATH</v>
      </c>
      <c r="C426" t="str">
        <f ca="1">inputfromtsbtoolfile!C110</f>
        <v xml:space="preserve"> Face=0x93</v>
      </c>
      <c r="D426" t="str">
        <f ca="1">inputfromtsbtoolfile!D110</f>
        <v xml:space="preserve"> #62</v>
      </c>
      <c r="E426">
        <f ca="1">inputfromtsbtoolfile!E110</f>
        <v>25</v>
      </c>
      <c r="F426">
        <f ca="1">inputfromtsbtoolfile!F110</f>
        <v>69</v>
      </c>
      <c r="G426">
        <f ca="1">inputfromtsbtoolfile!G110</f>
        <v>38</v>
      </c>
      <c r="H426">
        <f ca="1">inputfromtsbtoolfile!H110</f>
        <v>63</v>
      </c>
      <c r="I426">
        <f ca="1">inputfromtsbtoolfile!I110</f>
        <v>0</v>
      </c>
      <c r="J426">
        <f ca="1">inputfromtsbtoolfile!J110</f>
        <v>0</v>
      </c>
      <c r="K426">
        <f ca="1">inputfromtsbtoolfile!K110</f>
        <v>0</v>
      </c>
      <c r="L426">
        <f ca="1">inputfromtsbtoolfile!L110</f>
        <v>0</v>
      </c>
    </row>
    <row r="427" spans="1:12">
      <c r="A427" t="s">
        <v>1665</v>
      </c>
      <c r="B427" t="str">
        <f ca="1">inputfromtsbtoolfile!B145</f>
        <v xml:space="preserve"> damian JOHNSON</v>
      </c>
      <c r="C427" t="str">
        <f ca="1">inputfromtsbtoolfile!C145</f>
        <v xml:space="preserve"> Face=0xaf</v>
      </c>
      <c r="D427" t="str">
        <f ca="1">inputfromtsbtoolfile!D145</f>
        <v xml:space="preserve"> #68</v>
      </c>
      <c r="E427">
        <f ca="1">inputfromtsbtoolfile!E145</f>
        <v>25</v>
      </c>
      <c r="F427">
        <f ca="1">inputfromtsbtoolfile!F145</f>
        <v>69</v>
      </c>
      <c r="G427">
        <f ca="1">inputfromtsbtoolfile!G145</f>
        <v>25</v>
      </c>
      <c r="H427">
        <f ca="1">inputfromtsbtoolfile!H145</f>
        <v>44</v>
      </c>
      <c r="I427">
        <f ca="1">inputfromtsbtoolfile!I145</f>
        <v>0</v>
      </c>
      <c r="J427">
        <f ca="1">inputfromtsbtoolfile!J145</f>
        <v>0</v>
      </c>
      <c r="K427">
        <f ca="1">inputfromtsbtoolfile!K145</f>
        <v>0</v>
      </c>
      <c r="L427">
        <f ca="1">inputfromtsbtoolfile!L145</f>
        <v>0</v>
      </c>
    </row>
    <row r="428" spans="1:12">
      <c r="A428" t="s">
        <v>1665</v>
      </c>
      <c r="B428" t="str">
        <f ca="1">inputfromtsbtoolfile!B180</f>
        <v xml:space="preserve"> dave CADIGAN</v>
      </c>
      <c r="C428" t="str">
        <f ca="1">inputfromtsbtoolfile!C180</f>
        <v xml:space="preserve"> Face=0x3d</v>
      </c>
      <c r="D428" t="str">
        <f ca="1">inputfromtsbtoolfile!D180</f>
        <v xml:space="preserve"> #66</v>
      </c>
      <c r="E428">
        <f ca="1">inputfromtsbtoolfile!E180</f>
        <v>25</v>
      </c>
      <c r="F428">
        <f ca="1">inputfromtsbtoolfile!F180</f>
        <v>69</v>
      </c>
      <c r="G428">
        <f ca="1">inputfromtsbtoolfile!G180</f>
        <v>31</v>
      </c>
      <c r="H428">
        <f ca="1">inputfromtsbtoolfile!H180</f>
        <v>50</v>
      </c>
      <c r="I428">
        <f ca="1">inputfromtsbtoolfile!I180</f>
        <v>0</v>
      </c>
      <c r="J428">
        <f ca="1">inputfromtsbtoolfile!J180</f>
        <v>0</v>
      </c>
      <c r="K428">
        <f ca="1">inputfromtsbtoolfile!K180</f>
        <v>0</v>
      </c>
      <c r="L428">
        <f ca="1">inputfromtsbtoolfile!L180</f>
        <v>0</v>
      </c>
    </row>
    <row r="429" spans="1:12">
      <c r="A429" t="s">
        <v>1665</v>
      </c>
      <c r="B429" t="str">
        <f ca="1">inputfromtsbtoolfile!B215</f>
        <v xml:space="preserve"> brian BLADOS</v>
      </c>
      <c r="C429" t="str">
        <f ca="1">inputfromtsbtoolfile!C215</f>
        <v xml:space="preserve"> Face=0x48</v>
      </c>
      <c r="D429" t="str">
        <f ca="1">inputfromtsbtoolfile!D215</f>
        <v xml:space="preserve"> #74</v>
      </c>
      <c r="E429">
        <f ca="1">inputfromtsbtoolfile!E215</f>
        <v>25</v>
      </c>
      <c r="F429">
        <f ca="1">inputfromtsbtoolfile!F215</f>
        <v>69</v>
      </c>
      <c r="G429">
        <f ca="1">inputfromtsbtoolfile!G215</f>
        <v>25</v>
      </c>
      <c r="H429">
        <f ca="1">inputfromtsbtoolfile!H215</f>
        <v>56</v>
      </c>
      <c r="I429">
        <f ca="1">inputfromtsbtoolfile!I215</f>
        <v>0</v>
      </c>
      <c r="J429">
        <f ca="1">inputfromtsbtoolfile!J215</f>
        <v>0</v>
      </c>
      <c r="K429">
        <f ca="1">inputfromtsbtoolfile!K215</f>
        <v>0</v>
      </c>
      <c r="L429">
        <f ca="1">inputfromtsbtoolfile!L215</f>
        <v>0</v>
      </c>
    </row>
    <row r="430" spans="1:12">
      <c r="A430" t="s">
        <v>1665</v>
      </c>
      <c r="B430" t="str">
        <f ca="1">inputfromtsbtoolfile!B250</f>
        <v xml:space="preserve"> gregg RAKOCZY</v>
      </c>
      <c r="C430" t="str">
        <f ca="1">inputfromtsbtoolfile!C250</f>
        <v xml:space="preserve"> Face=0x39</v>
      </c>
      <c r="D430" t="str">
        <f ca="1">inputfromtsbtoolfile!D250</f>
        <v xml:space="preserve"> #73</v>
      </c>
      <c r="E430">
        <f ca="1">inputfromtsbtoolfile!E250</f>
        <v>25</v>
      </c>
      <c r="F430">
        <f ca="1">inputfromtsbtoolfile!F250</f>
        <v>69</v>
      </c>
      <c r="G430">
        <f ca="1">inputfromtsbtoolfile!G250</f>
        <v>25</v>
      </c>
      <c r="H430">
        <f ca="1">inputfromtsbtoolfile!H250</f>
        <v>50</v>
      </c>
      <c r="I430">
        <f ca="1">inputfromtsbtoolfile!I250</f>
        <v>0</v>
      </c>
      <c r="J430">
        <f ca="1">inputfromtsbtoolfile!J250</f>
        <v>0</v>
      </c>
      <c r="K430">
        <f ca="1">inputfromtsbtoolfile!K250</f>
        <v>0</v>
      </c>
      <c r="L430">
        <f ca="1">inputfromtsbtoolfile!L250</f>
        <v>0</v>
      </c>
    </row>
    <row r="431" spans="1:12">
      <c r="A431" t="s">
        <v>1665</v>
      </c>
      <c r="B431" t="str">
        <f ca="1">inputfromtsbtoolfile!B285</f>
        <v xml:space="preserve"> bruce MATTHEWS</v>
      </c>
      <c r="C431" t="str">
        <f ca="1">inputfromtsbtoolfile!C285</f>
        <v xml:space="preserve"> Face=0x28</v>
      </c>
      <c r="D431" t="str">
        <f ca="1">inputfromtsbtoolfile!D285</f>
        <v xml:space="preserve"> #74</v>
      </c>
      <c r="E431">
        <f ca="1">inputfromtsbtoolfile!E285</f>
        <v>25</v>
      </c>
      <c r="F431">
        <f ca="1">inputfromtsbtoolfile!F285</f>
        <v>69</v>
      </c>
      <c r="G431">
        <f ca="1">inputfromtsbtoolfile!G285</f>
        <v>44</v>
      </c>
      <c r="H431">
        <f ca="1">inputfromtsbtoolfile!H285</f>
        <v>69</v>
      </c>
      <c r="I431">
        <f ca="1">inputfromtsbtoolfile!I285</f>
        <v>0</v>
      </c>
      <c r="J431">
        <f ca="1">inputfromtsbtoolfile!J285</f>
        <v>0</v>
      </c>
      <c r="K431">
        <f ca="1">inputfromtsbtoolfile!K285</f>
        <v>0</v>
      </c>
      <c r="L431">
        <f ca="1">inputfromtsbtoolfile!L285</f>
        <v>0</v>
      </c>
    </row>
    <row r="432" spans="1:12">
      <c r="A432" t="s">
        <v>1665</v>
      </c>
      <c r="B432" t="str">
        <f ca="1">inputfromtsbtoolfile!B320</f>
        <v xml:space="preserve"> terry LONG</v>
      </c>
      <c r="C432" t="str">
        <f ca="1">inputfromtsbtoolfile!C320</f>
        <v xml:space="preserve"> Face=0xc6</v>
      </c>
      <c r="D432" t="str">
        <f ca="1">inputfromtsbtoolfile!D320</f>
        <v xml:space="preserve"> #74</v>
      </c>
      <c r="E432">
        <f ca="1">inputfromtsbtoolfile!E320</f>
        <v>25</v>
      </c>
      <c r="F432">
        <f ca="1">inputfromtsbtoolfile!F320</f>
        <v>69</v>
      </c>
      <c r="G432">
        <f ca="1">inputfromtsbtoolfile!G320</f>
        <v>38</v>
      </c>
      <c r="H432">
        <f ca="1">inputfromtsbtoolfile!H320</f>
        <v>44</v>
      </c>
      <c r="I432">
        <f ca="1">inputfromtsbtoolfile!I320</f>
        <v>0</v>
      </c>
      <c r="J432">
        <f ca="1">inputfromtsbtoolfile!J320</f>
        <v>0</v>
      </c>
      <c r="K432">
        <f ca="1">inputfromtsbtoolfile!K320</f>
        <v>0</v>
      </c>
      <c r="L432">
        <f ca="1">inputfromtsbtoolfile!L320</f>
        <v>0</v>
      </c>
    </row>
    <row r="433" spans="1:12">
      <c r="A433" t="s">
        <v>1665</v>
      </c>
      <c r="B433" t="str">
        <f ca="1">inputfromtsbtoolfile!B355</f>
        <v xml:space="preserve"> doug WIDELL</v>
      </c>
      <c r="C433" t="str">
        <f ca="1">inputfromtsbtoolfile!C355</f>
        <v xml:space="preserve"> Face=0x10</v>
      </c>
      <c r="D433" t="str">
        <f ca="1">inputfromtsbtoolfile!D355</f>
        <v xml:space="preserve"> #67</v>
      </c>
      <c r="E433">
        <f ca="1">inputfromtsbtoolfile!E355</f>
        <v>69</v>
      </c>
      <c r="F433">
        <f ca="1">inputfromtsbtoolfile!F355</f>
        <v>31</v>
      </c>
      <c r="G433">
        <f ca="1">inputfromtsbtoolfile!G355</f>
        <v>44</v>
      </c>
      <c r="H433">
        <f ca="1">inputfromtsbtoolfile!H355</f>
        <v>44</v>
      </c>
      <c r="I433">
        <f ca="1">inputfromtsbtoolfile!I355</f>
        <v>0</v>
      </c>
      <c r="J433">
        <f ca="1">inputfromtsbtoolfile!J355</f>
        <v>0</v>
      </c>
      <c r="K433">
        <f ca="1">inputfromtsbtoolfile!K355</f>
        <v>0</v>
      </c>
      <c r="L433">
        <f ca="1">inputfromtsbtoolfile!L355</f>
        <v>0</v>
      </c>
    </row>
    <row r="434" spans="1:12">
      <c r="A434" t="s">
        <v>1665</v>
      </c>
      <c r="B434" t="str">
        <f ca="1">inputfromtsbtoolfile!B390</f>
        <v xml:space="preserve"> david LUTZ</v>
      </c>
      <c r="C434" t="str">
        <f ca="1">inputfromtsbtoolfile!C390</f>
        <v xml:space="preserve"> Face=0x47</v>
      </c>
      <c r="D434" t="str">
        <f ca="1">inputfromtsbtoolfile!D390</f>
        <v xml:space="preserve"> #72</v>
      </c>
      <c r="E434">
        <f ca="1">inputfromtsbtoolfile!E390</f>
        <v>25</v>
      </c>
      <c r="F434">
        <f ca="1">inputfromtsbtoolfile!F390</f>
        <v>69</v>
      </c>
      <c r="G434">
        <f ca="1">inputfromtsbtoolfile!G390</f>
        <v>25</v>
      </c>
      <c r="H434">
        <f ca="1">inputfromtsbtoolfile!H390</f>
        <v>56</v>
      </c>
      <c r="I434">
        <f ca="1">inputfromtsbtoolfile!I390</f>
        <v>0</v>
      </c>
      <c r="J434">
        <f ca="1">inputfromtsbtoolfile!J390</f>
        <v>0</v>
      </c>
      <c r="K434">
        <f ca="1">inputfromtsbtoolfile!K390</f>
        <v>0</v>
      </c>
      <c r="L434">
        <f ca="1">inputfromtsbtoolfile!L390</f>
        <v>0</v>
      </c>
    </row>
    <row r="435" spans="1:12">
      <c r="A435" t="s">
        <v>1665</v>
      </c>
      <c r="B435" t="str">
        <f ca="1">inputfromtsbtoolfile!B425</f>
        <v xml:space="preserve"> max MONTOYA</v>
      </c>
      <c r="C435" t="str">
        <f ca="1">inputfromtsbtoolfile!C425</f>
        <v xml:space="preserve"> Face=0x24</v>
      </c>
      <c r="D435" t="str">
        <f ca="1">inputfromtsbtoolfile!D425</f>
        <v xml:space="preserve"> #65</v>
      </c>
      <c r="E435">
        <f ca="1">inputfromtsbtoolfile!E425</f>
        <v>25</v>
      </c>
      <c r="F435">
        <f ca="1">inputfromtsbtoolfile!F425</f>
        <v>69</v>
      </c>
      <c r="G435">
        <f ca="1">inputfromtsbtoolfile!G425</f>
        <v>31</v>
      </c>
      <c r="H435">
        <f ca="1">inputfromtsbtoolfile!H425</f>
        <v>56</v>
      </c>
      <c r="I435">
        <f ca="1">inputfromtsbtoolfile!I425</f>
        <v>0</v>
      </c>
      <c r="J435">
        <f ca="1">inputfromtsbtoolfile!J425</f>
        <v>0</v>
      </c>
      <c r="K435">
        <f ca="1">inputfromtsbtoolfile!K425</f>
        <v>0</v>
      </c>
      <c r="L435">
        <f ca="1">inputfromtsbtoolfile!L425</f>
        <v>0</v>
      </c>
    </row>
    <row r="436" spans="1:12">
      <c r="A436" t="s">
        <v>1665</v>
      </c>
      <c r="B436" t="str">
        <f ca="1">inputfromtsbtoolfile!B460</f>
        <v xml:space="preserve"> david RICHARDS</v>
      </c>
      <c r="C436" t="str">
        <f ca="1">inputfromtsbtoolfile!C460</f>
        <v xml:space="preserve"> Face=0x1d</v>
      </c>
      <c r="D436" t="str">
        <f ca="1">inputfromtsbtoolfile!D460</f>
        <v xml:space="preserve"> #65</v>
      </c>
      <c r="E436">
        <f ca="1">inputfromtsbtoolfile!E460</f>
        <v>25</v>
      </c>
      <c r="F436">
        <f ca="1">inputfromtsbtoolfile!F460</f>
        <v>69</v>
      </c>
      <c r="G436">
        <f ca="1">inputfromtsbtoolfile!G460</f>
        <v>25</v>
      </c>
      <c r="H436">
        <f ca="1">inputfromtsbtoolfile!H460</f>
        <v>69</v>
      </c>
      <c r="I436">
        <f ca="1">inputfromtsbtoolfile!I460</f>
        <v>0</v>
      </c>
      <c r="J436">
        <f ca="1">inputfromtsbtoolfile!J460</f>
        <v>0</v>
      </c>
      <c r="K436">
        <f ca="1">inputfromtsbtoolfile!K460</f>
        <v>0</v>
      </c>
      <c r="L436">
        <f ca="1">inputfromtsbtoolfile!L460</f>
        <v>0</v>
      </c>
    </row>
    <row r="437" spans="1:12">
      <c r="A437" t="s">
        <v>1665</v>
      </c>
      <c r="B437" t="str">
        <f ca="1">inputfromtsbtoolfile!B495</f>
        <v xml:space="preserve"> bryan MILLARD</v>
      </c>
      <c r="C437" t="str">
        <f ca="1">inputfromtsbtoolfile!C495</f>
        <v xml:space="preserve"> Face=0x4b</v>
      </c>
      <c r="D437" t="str">
        <f ca="1">inputfromtsbtoolfile!D495</f>
        <v xml:space="preserve"> #71</v>
      </c>
      <c r="E437">
        <f ca="1">inputfromtsbtoolfile!E495</f>
        <v>25</v>
      </c>
      <c r="F437">
        <f ca="1">inputfromtsbtoolfile!F495</f>
        <v>69</v>
      </c>
      <c r="G437">
        <f ca="1">inputfromtsbtoolfile!G495</f>
        <v>31</v>
      </c>
      <c r="H437">
        <f ca="1">inputfromtsbtoolfile!H495</f>
        <v>50</v>
      </c>
      <c r="I437">
        <f ca="1">inputfromtsbtoolfile!I495</f>
        <v>0</v>
      </c>
      <c r="J437">
        <f ca="1">inputfromtsbtoolfile!J495</f>
        <v>0</v>
      </c>
      <c r="K437">
        <f ca="1">inputfromtsbtoolfile!K495</f>
        <v>0</v>
      </c>
      <c r="L437">
        <f ca="1">inputfromtsbtoolfile!L495</f>
        <v>0</v>
      </c>
    </row>
    <row r="438" spans="1:12">
      <c r="A438" t="s">
        <v>1665</v>
      </c>
      <c r="B438" t="str">
        <f ca="1">inputfromtsbtoolfile!B530</f>
        <v xml:space="preserve"> raleigh MCKENZIE</v>
      </c>
      <c r="C438" t="str">
        <f ca="1">inputfromtsbtoolfile!C530</f>
        <v xml:space="preserve"> Face=0x2b</v>
      </c>
      <c r="D438" t="str">
        <f ca="1">inputfromtsbtoolfile!D530</f>
        <v xml:space="preserve"> #63</v>
      </c>
      <c r="E438">
        <f ca="1">inputfromtsbtoolfile!E530</f>
        <v>25</v>
      </c>
      <c r="F438">
        <f ca="1">inputfromtsbtoolfile!F530</f>
        <v>69</v>
      </c>
      <c r="G438">
        <f ca="1">inputfromtsbtoolfile!G530</f>
        <v>38</v>
      </c>
      <c r="H438">
        <f ca="1">inputfromtsbtoolfile!H530</f>
        <v>56</v>
      </c>
      <c r="I438">
        <f ca="1">inputfromtsbtoolfile!I530</f>
        <v>0</v>
      </c>
      <c r="J438">
        <f ca="1">inputfromtsbtoolfile!J530</f>
        <v>0</v>
      </c>
      <c r="K438">
        <f ca="1">inputfromtsbtoolfile!K530</f>
        <v>0</v>
      </c>
      <c r="L438">
        <f ca="1">inputfromtsbtoolfile!L530</f>
        <v>0</v>
      </c>
    </row>
    <row r="439" spans="1:12">
      <c r="A439" t="s">
        <v>1665</v>
      </c>
      <c r="B439" t="str">
        <f ca="1">inputfromtsbtoolfile!B565</f>
        <v xml:space="preserve"> eric MOORE</v>
      </c>
      <c r="C439" t="str">
        <f ca="1">inputfromtsbtoolfile!C565</f>
        <v xml:space="preserve"> Face=0xc0</v>
      </c>
      <c r="D439" t="str">
        <f ca="1">inputfromtsbtoolfile!D565</f>
        <v xml:space="preserve"> #60</v>
      </c>
      <c r="E439">
        <f ca="1">inputfromtsbtoolfile!E565</f>
        <v>25</v>
      </c>
      <c r="F439">
        <f ca="1">inputfromtsbtoolfile!F565</f>
        <v>69</v>
      </c>
      <c r="G439">
        <f ca="1">inputfromtsbtoolfile!G565</f>
        <v>31</v>
      </c>
      <c r="H439">
        <f ca="1">inputfromtsbtoolfile!H565</f>
        <v>63</v>
      </c>
      <c r="I439">
        <f ca="1">inputfromtsbtoolfile!I565</f>
        <v>0</v>
      </c>
      <c r="J439">
        <f ca="1">inputfromtsbtoolfile!J565</f>
        <v>0</v>
      </c>
      <c r="K439">
        <f ca="1">inputfromtsbtoolfile!K565</f>
        <v>0</v>
      </c>
      <c r="L439">
        <f ca="1">inputfromtsbtoolfile!L565</f>
        <v>0</v>
      </c>
    </row>
    <row r="440" spans="1:12">
      <c r="A440" t="s">
        <v>1665</v>
      </c>
      <c r="B440" t="str">
        <f ca="1">inputfromtsbtoolfile!B600</f>
        <v xml:space="preserve"> ron SOLT</v>
      </c>
      <c r="C440" t="str">
        <f ca="1">inputfromtsbtoolfile!C600</f>
        <v xml:space="preserve"> Face=0x48</v>
      </c>
      <c r="D440" t="str">
        <f ca="1">inputfromtsbtoolfile!D600</f>
        <v xml:space="preserve"> #66</v>
      </c>
      <c r="E440">
        <f ca="1">inputfromtsbtoolfile!E600</f>
        <v>25</v>
      </c>
      <c r="F440">
        <f ca="1">inputfromtsbtoolfile!F600</f>
        <v>69</v>
      </c>
      <c r="G440">
        <f ca="1">inputfromtsbtoolfile!G600</f>
        <v>19</v>
      </c>
      <c r="H440">
        <f ca="1">inputfromtsbtoolfile!H600</f>
        <v>38</v>
      </c>
      <c r="I440">
        <f ca="1">inputfromtsbtoolfile!I600</f>
        <v>0</v>
      </c>
      <c r="J440">
        <f ca="1">inputfromtsbtoolfile!J600</f>
        <v>0</v>
      </c>
      <c r="K440">
        <f ca="1">inputfromtsbtoolfile!K600</f>
        <v>0</v>
      </c>
      <c r="L440">
        <f ca="1">inputfromtsbtoolfile!L600</f>
        <v>0</v>
      </c>
    </row>
    <row r="441" spans="1:12">
      <c r="A441" t="s">
        <v>1665</v>
      </c>
      <c r="B441" t="str">
        <f ca="1">inputfromtsbtoolfile!B635</f>
        <v xml:space="preserve"> lance SMITH</v>
      </c>
      <c r="C441" t="str">
        <f ca="1">inputfromtsbtoolfile!C635</f>
        <v xml:space="preserve"> Face=0xbc</v>
      </c>
      <c r="D441" t="str">
        <f ca="1">inputfromtsbtoolfile!D635</f>
        <v xml:space="preserve"> #61</v>
      </c>
      <c r="E441">
        <f ca="1">inputfromtsbtoolfile!E635</f>
        <v>25</v>
      </c>
      <c r="F441">
        <f ca="1">inputfromtsbtoolfile!F635</f>
        <v>69</v>
      </c>
      <c r="G441">
        <f ca="1">inputfromtsbtoolfile!G635</f>
        <v>31</v>
      </c>
      <c r="H441">
        <f ca="1">inputfromtsbtoolfile!H635</f>
        <v>38</v>
      </c>
      <c r="I441">
        <f ca="1">inputfromtsbtoolfile!I635</f>
        <v>0</v>
      </c>
      <c r="J441">
        <f ca="1">inputfromtsbtoolfile!J635</f>
        <v>0</v>
      </c>
      <c r="K441">
        <f ca="1">inputfromtsbtoolfile!K635</f>
        <v>0</v>
      </c>
      <c r="L441">
        <f ca="1">inputfromtsbtoolfile!L635</f>
        <v>0</v>
      </c>
    </row>
    <row r="442" spans="1:12">
      <c r="A442" t="s">
        <v>1665</v>
      </c>
      <c r="B442" t="str">
        <f ca="1">inputfromtsbtoolfile!B670</f>
        <v xml:space="preserve"> john GESEK</v>
      </c>
      <c r="C442" t="str">
        <f ca="1">inputfromtsbtoolfile!C670</f>
        <v xml:space="preserve"> Face=0x4c</v>
      </c>
      <c r="D442" t="str">
        <f ca="1">inputfromtsbtoolfile!D670</f>
        <v xml:space="preserve"> #67</v>
      </c>
      <c r="E442">
        <f ca="1">inputfromtsbtoolfile!E670</f>
        <v>25</v>
      </c>
      <c r="F442">
        <f ca="1">inputfromtsbtoolfile!F670</f>
        <v>69</v>
      </c>
      <c r="G442">
        <f ca="1">inputfromtsbtoolfile!G670</f>
        <v>31</v>
      </c>
      <c r="H442">
        <f ca="1">inputfromtsbtoolfile!H670</f>
        <v>44</v>
      </c>
      <c r="I442">
        <f ca="1">inputfromtsbtoolfile!I670</f>
        <v>0</v>
      </c>
      <c r="J442">
        <f ca="1">inputfromtsbtoolfile!J670</f>
        <v>0</v>
      </c>
      <c r="K442">
        <f ca="1">inputfromtsbtoolfile!K670</f>
        <v>0</v>
      </c>
      <c r="L442">
        <f ca="1">inputfromtsbtoolfile!L670</f>
        <v>0</v>
      </c>
    </row>
    <row r="443" spans="1:12">
      <c r="A443" t="s">
        <v>1665</v>
      </c>
      <c r="B443" t="str">
        <f ca="1">inputfromtsbtoolfile!B705</f>
        <v xml:space="preserve"> tom THAYER</v>
      </c>
      <c r="C443" t="str">
        <f ca="1">inputfromtsbtoolfile!C705</f>
        <v xml:space="preserve"> Face=0x36</v>
      </c>
      <c r="D443" t="str">
        <f ca="1">inputfromtsbtoolfile!D705</f>
        <v xml:space="preserve"> #57</v>
      </c>
      <c r="E443">
        <f ca="1">inputfromtsbtoolfile!E705</f>
        <v>25</v>
      </c>
      <c r="F443">
        <f ca="1">inputfromtsbtoolfile!F705</f>
        <v>69</v>
      </c>
      <c r="G443">
        <f ca="1">inputfromtsbtoolfile!G705</f>
        <v>38</v>
      </c>
      <c r="H443">
        <f ca="1">inputfromtsbtoolfile!H705</f>
        <v>50</v>
      </c>
      <c r="I443">
        <f ca="1">inputfromtsbtoolfile!I705</f>
        <v>0</v>
      </c>
      <c r="J443">
        <f ca="1">inputfromtsbtoolfile!J705</f>
        <v>0</v>
      </c>
      <c r="K443">
        <f ca="1">inputfromtsbtoolfile!K705</f>
        <v>0</v>
      </c>
      <c r="L443">
        <f ca="1">inputfromtsbtoolfile!L705</f>
        <v>0</v>
      </c>
    </row>
    <row r="444" spans="1:12">
      <c r="A444" t="s">
        <v>1665</v>
      </c>
      <c r="B444" t="str">
        <f ca="1">inputfromtsbtoolfile!B740</f>
        <v xml:space="preserve"> ken DALLAFIOR</v>
      </c>
      <c r="C444" t="str">
        <f ca="1">inputfromtsbtoolfile!C740</f>
        <v xml:space="preserve"> Face=0x24</v>
      </c>
      <c r="D444" t="str">
        <f ca="1">inputfromtsbtoolfile!D740</f>
        <v xml:space="preserve"> #67</v>
      </c>
      <c r="E444">
        <f ca="1">inputfromtsbtoolfile!E740</f>
        <v>25</v>
      </c>
      <c r="F444">
        <f ca="1">inputfromtsbtoolfile!F740</f>
        <v>69</v>
      </c>
      <c r="G444">
        <f ca="1">inputfromtsbtoolfile!G740</f>
        <v>31</v>
      </c>
      <c r="H444">
        <f ca="1">inputfromtsbtoolfile!H740</f>
        <v>38</v>
      </c>
      <c r="I444">
        <f ca="1">inputfromtsbtoolfile!I740</f>
        <v>0</v>
      </c>
      <c r="J444">
        <f ca="1">inputfromtsbtoolfile!J740</f>
        <v>0</v>
      </c>
      <c r="K444">
        <f ca="1">inputfromtsbtoolfile!K740</f>
        <v>0</v>
      </c>
      <c r="L444">
        <f ca="1">inputfromtsbtoolfile!L740</f>
        <v>0</v>
      </c>
    </row>
    <row r="445" spans="1:12">
      <c r="A445" t="s">
        <v>1665</v>
      </c>
      <c r="B445" t="str">
        <f ca="1">inputfromtsbtoolfile!B775</f>
        <v xml:space="preserve"> ron HALLSTROM</v>
      </c>
      <c r="C445" t="str">
        <f ca="1">inputfromtsbtoolfile!C775</f>
        <v xml:space="preserve"> Face=0xc</v>
      </c>
      <c r="D445" t="str">
        <f ca="1">inputfromtsbtoolfile!D775</f>
        <v xml:space="preserve"> #65</v>
      </c>
      <c r="E445">
        <f ca="1">inputfromtsbtoolfile!E775</f>
        <v>25</v>
      </c>
      <c r="F445">
        <f ca="1">inputfromtsbtoolfile!F775</f>
        <v>69</v>
      </c>
      <c r="G445">
        <f ca="1">inputfromtsbtoolfile!G775</f>
        <v>25</v>
      </c>
      <c r="H445">
        <f ca="1">inputfromtsbtoolfile!H775</f>
        <v>50</v>
      </c>
      <c r="I445">
        <f ca="1">inputfromtsbtoolfile!I775</f>
        <v>0</v>
      </c>
      <c r="J445">
        <f ca="1">inputfromtsbtoolfile!J775</f>
        <v>0</v>
      </c>
      <c r="K445">
        <f ca="1">inputfromtsbtoolfile!K775</f>
        <v>0</v>
      </c>
      <c r="L445">
        <f ca="1">inputfromtsbtoolfile!L775</f>
        <v>0</v>
      </c>
    </row>
    <row r="446" spans="1:12">
      <c r="A446" t="s">
        <v>1665</v>
      </c>
      <c r="B446" t="str">
        <f ca="1">inputfromtsbtoolfile!B810</f>
        <v xml:space="preserve"> todd KALIS</v>
      </c>
      <c r="C446" t="str">
        <f ca="1">inputfromtsbtoolfile!C810</f>
        <v xml:space="preserve"> Face=0x2a</v>
      </c>
      <c r="D446" t="str">
        <f ca="1">inputfromtsbtoolfile!D810</f>
        <v xml:space="preserve"> #69</v>
      </c>
      <c r="E446">
        <f ca="1">inputfromtsbtoolfile!E810</f>
        <v>25</v>
      </c>
      <c r="F446">
        <f ca="1">inputfromtsbtoolfile!F810</f>
        <v>69</v>
      </c>
      <c r="G446">
        <f ca="1">inputfromtsbtoolfile!G810</f>
        <v>25</v>
      </c>
      <c r="H446">
        <f ca="1">inputfromtsbtoolfile!H810</f>
        <v>50</v>
      </c>
      <c r="I446">
        <f ca="1">inputfromtsbtoolfile!I810</f>
        <v>0</v>
      </c>
      <c r="J446">
        <f ca="1">inputfromtsbtoolfile!J810</f>
        <v>0</v>
      </c>
      <c r="K446">
        <f ca="1">inputfromtsbtoolfile!K810</f>
        <v>0</v>
      </c>
      <c r="L446">
        <f ca="1">inputfromtsbtoolfile!L810</f>
        <v>0</v>
      </c>
    </row>
    <row r="447" spans="1:12">
      <c r="A447" t="s">
        <v>1665</v>
      </c>
      <c r="B447" t="str">
        <f ca="1">inputfromtsbtoolfile!B845</f>
        <v xml:space="preserve"> ian BECKLES</v>
      </c>
      <c r="C447" t="str">
        <f ca="1">inputfromtsbtoolfile!C845</f>
        <v xml:space="preserve"> Face=0xaf</v>
      </c>
      <c r="D447" t="str">
        <f ca="1">inputfromtsbtoolfile!D845</f>
        <v xml:space="preserve"> #62</v>
      </c>
      <c r="E447">
        <f ca="1">inputfromtsbtoolfile!E845</f>
        <v>25</v>
      </c>
      <c r="F447">
        <f ca="1">inputfromtsbtoolfile!F845</f>
        <v>69</v>
      </c>
      <c r="G447">
        <f ca="1">inputfromtsbtoolfile!G845</f>
        <v>25</v>
      </c>
      <c r="H447">
        <f ca="1">inputfromtsbtoolfile!H845</f>
        <v>44</v>
      </c>
      <c r="I447">
        <f ca="1">inputfromtsbtoolfile!I845</f>
        <v>0</v>
      </c>
      <c r="J447">
        <f ca="1">inputfromtsbtoolfile!J845</f>
        <v>0</v>
      </c>
      <c r="K447">
        <f ca="1">inputfromtsbtoolfile!K845</f>
        <v>0</v>
      </c>
      <c r="L447">
        <f ca="1">inputfromtsbtoolfile!L845</f>
        <v>0</v>
      </c>
    </row>
    <row r="448" spans="1:12">
      <c r="A448" t="s">
        <v>1665</v>
      </c>
      <c r="B448" t="str">
        <f ca="1">inputfromtsbtoolfile!B880</f>
        <v xml:space="preserve"> harris BARTON</v>
      </c>
      <c r="C448" t="str">
        <f ca="1">inputfromtsbtoolfile!C880</f>
        <v xml:space="preserve"> Face=0x1f</v>
      </c>
      <c r="D448" t="str">
        <f ca="1">inputfromtsbtoolfile!D880</f>
        <v xml:space="preserve"> #79</v>
      </c>
      <c r="E448">
        <f ca="1">inputfromtsbtoolfile!E880</f>
        <v>25</v>
      </c>
      <c r="F448">
        <f ca="1">inputfromtsbtoolfile!F880</f>
        <v>69</v>
      </c>
      <c r="G448">
        <f ca="1">inputfromtsbtoolfile!G880</f>
        <v>25</v>
      </c>
      <c r="H448">
        <f ca="1">inputfromtsbtoolfile!H880</f>
        <v>56</v>
      </c>
      <c r="I448">
        <f ca="1">inputfromtsbtoolfile!I880</f>
        <v>0</v>
      </c>
      <c r="J448">
        <f ca="1">inputfromtsbtoolfile!J880</f>
        <v>0</v>
      </c>
      <c r="K448">
        <f ca="1">inputfromtsbtoolfile!K880</f>
        <v>0</v>
      </c>
      <c r="L448">
        <f ca="1">inputfromtsbtoolfile!L880</f>
        <v>0</v>
      </c>
    </row>
    <row r="449" spans="1:12">
      <c r="A449" t="s">
        <v>1665</v>
      </c>
      <c r="B449" t="str">
        <f ca="1">inputfromtsbtoolfile!B915</f>
        <v xml:space="preserve"> bern BROSTEK</v>
      </c>
      <c r="C449" t="str">
        <f ca="1">inputfromtsbtoolfile!C915</f>
        <v xml:space="preserve"> Face=0x1f</v>
      </c>
      <c r="D449" t="str">
        <f ca="1">inputfromtsbtoolfile!D915</f>
        <v xml:space="preserve"> #61</v>
      </c>
      <c r="E449">
        <f ca="1">inputfromtsbtoolfile!E915</f>
        <v>25</v>
      </c>
      <c r="F449">
        <f ca="1">inputfromtsbtoolfile!F915</f>
        <v>69</v>
      </c>
      <c r="G449">
        <f ca="1">inputfromtsbtoolfile!G915</f>
        <v>25</v>
      </c>
      <c r="H449">
        <f ca="1">inputfromtsbtoolfile!H915</f>
        <v>56</v>
      </c>
      <c r="I449">
        <f ca="1">inputfromtsbtoolfile!I915</f>
        <v>0</v>
      </c>
      <c r="J449">
        <f ca="1">inputfromtsbtoolfile!J915</f>
        <v>0</v>
      </c>
      <c r="K449">
        <f ca="1">inputfromtsbtoolfile!K915</f>
        <v>0</v>
      </c>
      <c r="L449">
        <f ca="1">inputfromtsbtoolfile!L915</f>
        <v>0</v>
      </c>
    </row>
    <row r="450" spans="1:12">
      <c r="A450" t="s">
        <v>1665</v>
      </c>
      <c r="B450" t="str">
        <f ca="1">inputfromtsbtoolfile!B950</f>
        <v xml:space="preserve"> steve TRAPILO</v>
      </c>
      <c r="C450" t="str">
        <f ca="1">inputfromtsbtoolfile!C950</f>
        <v xml:space="preserve"> Face=0x2f</v>
      </c>
      <c r="D450" t="str">
        <f ca="1">inputfromtsbtoolfile!D950</f>
        <v xml:space="preserve"> #65</v>
      </c>
      <c r="E450">
        <f ca="1">inputfromtsbtoolfile!E950</f>
        <v>25</v>
      </c>
      <c r="F450">
        <f ca="1">inputfromtsbtoolfile!F950</f>
        <v>69</v>
      </c>
      <c r="G450">
        <f ca="1">inputfromtsbtoolfile!G950</f>
        <v>31</v>
      </c>
      <c r="H450">
        <f ca="1">inputfromtsbtoolfile!H950</f>
        <v>50</v>
      </c>
      <c r="I450">
        <f ca="1">inputfromtsbtoolfile!I950</f>
        <v>0</v>
      </c>
      <c r="J450">
        <f ca="1">inputfromtsbtoolfile!J950</f>
        <v>0</v>
      </c>
      <c r="K450">
        <f ca="1">inputfromtsbtoolfile!K950</f>
        <v>0</v>
      </c>
      <c r="L450">
        <f ca="1">inputfromtsbtoolfile!L950</f>
        <v>0</v>
      </c>
    </row>
    <row r="451" spans="1:12">
      <c r="A451" t="s">
        <v>1665</v>
      </c>
      <c r="B451" t="str">
        <f ca="1">inputfromtsbtoolfile!B985</f>
        <v xml:space="preserve"> bill FRALIC</v>
      </c>
      <c r="C451" t="str">
        <f ca="1">inputfromtsbtoolfile!C985</f>
        <v xml:space="preserve"> Face=0x9</v>
      </c>
      <c r="D451" t="str">
        <f ca="1">inputfromtsbtoolfile!D985</f>
        <v xml:space="preserve"> #79</v>
      </c>
      <c r="E451">
        <f ca="1">inputfromtsbtoolfile!E985</f>
        <v>25</v>
      </c>
      <c r="F451">
        <f ca="1">inputfromtsbtoolfile!F985</f>
        <v>69</v>
      </c>
      <c r="G451">
        <f ca="1">inputfromtsbtoolfile!G985</f>
        <v>44</v>
      </c>
      <c r="H451">
        <f ca="1">inputfromtsbtoolfile!H985</f>
        <v>50</v>
      </c>
      <c r="I451">
        <f ca="1">inputfromtsbtoolfile!I985</f>
        <v>0</v>
      </c>
      <c r="J451">
        <f ca="1">inputfromtsbtoolfile!J985</f>
        <v>0</v>
      </c>
      <c r="K451">
        <f ca="1">inputfromtsbtoolfile!K985</f>
        <v>0</v>
      </c>
      <c r="L451">
        <f ca="1">inputfromtsbtoolfile!L985</f>
        <v>0</v>
      </c>
    </row>
    <row r="452" spans="1:12">
      <c r="A452" t="s">
        <v>1668</v>
      </c>
      <c r="B452" t="str">
        <f ca="1">inputfromtsbtoolfile!B42</f>
        <v xml:space="preserve"> howard BALLARD</v>
      </c>
      <c r="C452" t="str">
        <f ca="1">inputfromtsbtoolfile!C42</f>
        <v xml:space="preserve"> Face=0x88</v>
      </c>
      <c r="D452" t="str">
        <f ca="1">inputfromtsbtoolfile!D42</f>
        <v xml:space="preserve"> #75</v>
      </c>
      <c r="E452">
        <f ca="1">inputfromtsbtoolfile!E42</f>
        <v>25</v>
      </c>
      <c r="F452">
        <f ca="1">inputfromtsbtoolfile!F42</f>
        <v>69</v>
      </c>
      <c r="G452">
        <f ca="1">inputfromtsbtoolfile!G42</f>
        <v>19</v>
      </c>
      <c r="H452">
        <f ca="1">inputfromtsbtoolfile!H42</f>
        <v>63</v>
      </c>
      <c r="I452">
        <f ca="1">inputfromtsbtoolfile!I42</f>
        <v>0</v>
      </c>
      <c r="J452">
        <f ca="1">inputfromtsbtoolfile!J42</f>
        <v>0</v>
      </c>
      <c r="K452">
        <f ca="1">inputfromtsbtoolfile!K42</f>
        <v>0</v>
      </c>
      <c r="L452">
        <f ca="1">inputfromtsbtoolfile!L42</f>
        <v>0</v>
      </c>
    </row>
    <row r="453" spans="1:12">
      <c r="A453" t="s">
        <v>1668</v>
      </c>
      <c r="B453" t="str">
        <f ca="1">inputfromtsbtoolfile!B77</f>
        <v xml:space="preserve"> kevin CALL</v>
      </c>
      <c r="C453" t="str">
        <f ca="1">inputfromtsbtoolfile!C77</f>
        <v xml:space="preserve"> Face=0x7</v>
      </c>
      <c r="D453" t="str">
        <f ca="1">inputfromtsbtoolfile!D77</f>
        <v xml:space="preserve"> #71</v>
      </c>
      <c r="E453">
        <f ca="1">inputfromtsbtoolfile!E77</f>
        <v>25</v>
      </c>
      <c r="F453">
        <f ca="1">inputfromtsbtoolfile!F77</f>
        <v>69</v>
      </c>
      <c r="G453">
        <f ca="1">inputfromtsbtoolfile!G77</f>
        <v>19</v>
      </c>
      <c r="H453">
        <f ca="1">inputfromtsbtoolfile!H77</f>
        <v>56</v>
      </c>
      <c r="I453">
        <f ca="1">inputfromtsbtoolfile!I77</f>
        <v>0</v>
      </c>
      <c r="J453">
        <f ca="1">inputfromtsbtoolfile!J77</f>
        <v>0</v>
      </c>
      <c r="K453">
        <f ca="1">inputfromtsbtoolfile!K77</f>
        <v>0</v>
      </c>
      <c r="L453">
        <f ca="1">inputfromtsbtoolfile!L77</f>
        <v>0</v>
      </c>
    </row>
    <row r="454" spans="1:12">
      <c r="A454" t="s">
        <v>1668</v>
      </c>
      <c r="B454" t="str">
        <f ca="1">inputfromtsbtoolfile!B112</f>
        <v xml:space="preserve"> mark DENNIS</v>
      </c>
      <c r="C454" t="str">
        <f ca="1">inputfromtsbtoolfile!C112</f>
        <v xml:space="preserve"> Face=0x1e</v>
      </c>
      <c r="D454" t="str">
        <f ca="1">inputfromtsbtoolfile!D112</f>
        <v xml:space="preserve"> #74</v>
      </c>
      <c r="E454">
        <f ca="1">inputfromtsbtoolfile!E112</f>
        <v>25</v>
      </c>
      <c r="F454">
        <f ca="1">inputfromtsbtoolfile!F112</f>
        <v>69</v>
      </c>
      <c r="G454">
        <f ca="1">inputfromtsbtoolfile!G112</f>
        <v>25</v>
      </c>
      <c r="H454">
        <f ca="1">inputfromtsbtoolfile!H112</f>
        <v>56</v>
      </c>
      <c r="I454">
        <f ca="1">inputfromtsbtoolfile!I112</f>
        <v>0</v>
      </c>
      <c r="J454">
        <f ca="1">inputfromtsbtoolfile!J112</f>
        <v>0</v>
      </c>
      <c r="K454">
        <f ca="1">inputfromtsbtoolfile!K112</f>
        <v>0</v>
      </c>
      <c r="L454">
        <f ca="1">inputfromtsbtoolfile!L112</f>
        <v>0</v>
      </c>
    </row>
    <row r="455" spans="1:12">
      <c r="A455" t="s">
        <v>1668</v>
      </c>
      <c r="B455" t="str">
        <f ca="1">inputfromtsbtoolfile!B147</f>
        <v xml:space="preserve"> danny VILLA</v>
      </c>
      <c r="C455" t="str">
        <f ca="1">inputfromtsbtoolfile!C147</f>
        <v xml:space="preserve"> Face=0x32</v>
      </c>
      <c r="D455" t="str">
        <f ca="1">inputfromtsbtoolfile!D147</f>
        <v xml:space="preserve"> #75</v>
      </c>
      <c r="E455">
        <f ca="1">inputfromtsbtoolfile!E147</f>
        <v>25</v>
      </c>
      <c r="F455">
        <f ca="1">inputfromtsbtoolfile!F147</f>
        <v>69</v>
      </c>
      <c r="G455">
        <f ca="1">inputfromtsbtoolfile!G147</f>
        <v>19</v>
      </c>
      <c r="H455">
        <f ca="1">inputfromtsbtoolfile!H147</f>
        <v>50</v>
      </c>
      <c r="I455">
        <f ca="1">inputfromtsbtoolfile!I147</f>
        <v>0</v>
      </c>
      <c r="J455">
        <f ca="1">inputfromtsbtoolfile!J147</f>
        <v>0</v>
      </c>
      <c r="K455">
        <f ca="1">inputfromtsbtoolfile!K147</f>
        <v>0</v>
      </c>
      <c r="L455">
        <f ca="1">inputfromtsbtoolfile!L147</f>
        <v>0</v>
      </c>
    </row>
    <row r="456" spans="1:12">
      <c r="A456" t="s">
        <v>1668</v>
      </c>
      <c r="B456" t="str">
        <f ca="1">inputfromtsbtoolfile!B182</f>
        <v xml:space="preserve"> brett MILLER</v>
      </c>
      <c r="C456" t="str">
        <f ca="1">inputfromtsbtoolfile!C182</f>
        <v xml:space="preserve"> Face=0x2a</v>
      </c>
      <c r="D456" t="str">
        <f ca="1">inputfromtsbtoolfile!D182</f>
        <v xml:space="preserve"> #72</v>
      </c>
      <c r="E456">
        <f ca="1">inputfromtsbtoolfile!E182</f>
        <v>25</v>
      </c>
      <c r="F456">
        <f ca="1">inputfromtsbtoolfile!F182</f>
        <v>69</v>
      </c>
      <c r="G456">
        <f ca="1">inputfromtsbtoolfile!G182</f>
        <v>25</v>
      </c>
      <c r="H456">
        <f ca="1">inputfromtsbtoolfile!H182</f>
        <v>50</v>
      </c>
      <c r="I456">
        <f ca="1">inputfromtsbtoolfile!I182</f>
        <v>0</v>
      </c>
      <c r="J456">
        <f ca="1">inputfromtsbtoolfile!J182</f>
        <v>0</v>
      </c>
      <c r="K456">
        <f ca="1">inputfromtsbtoolfile!K182</f>
        <v>0</v>
      </c>
      <c r="L456">
        <f ca="1">inputfromtsbtoolfile!L182</f>
        <v>0</v>
      </c>
    </row>
    <row r="457" spans="1:12">
      <c r="A457" t="s">
        <v>1668</v>
      </c>
      <c r="B457" t="str">
        <f ca="1">inputfromtsbtoolfile!B217</f>
        <v xml:space="preserve"> joe WALTER</v>
      </c>
      <c r="C457" t="str">
        <f ca="1">inputfromtsbtoolfile!C217</f>
        <v xml:space="preserve"> Face=0x4b</v>
      </c>
      <c r="D457" t="str">
        <f ca="1">inputfromtsbtoolfile!D217</f>
        <v xml:space="preserve"> #63</v>
      </c>
      <c r="E457">
        <f ca="1">inputfromtsbtoolfile!E217</f>
        <v>25</v>
      </c>
      <c r="F457">
        <f ca="1">inputfromtsbtoolfile!F217</f>
        <v>69</v>
      </c>
      <c r="G457">
        <f ca="1">inputfromtsbtoolfile!G217</f>
        <v>25</v>
      </c>
      <c r="H457">
        <f ca="1">inputfromtsbtoolfile!H217</f>
        <v>50</v>
      </c>
      <c r="I457">
        <f ca="1">inputfromtsbtoolfile!I217</f>
        <v>0</v>
      </c>
      <c r="J457">
        <f ca="1">inputfromtsbtoolfile!J217</f>
        <v>0</v>
      </c>
      <c r="K457">
        <f ca="1">inputfromtsbtoolfile!K217</f>
        <v>0</v>
      </c>
      <c r="L457">
        <f ca="1">inputfromtsbtoolfile!L217</f>
        <v>0</v>
      </c>
    </row>
    <row r="458" spans="1:12">
      <c r="A458" t="s">
        <v>1668</v>
      </c>
      <c r="B458" t="str">
        <f ca="1">inputfromtsbtoolfile!B252</f>
        <v xml:space="preserve"> tony JONES</v>
      </c>
      <c r="C458" t="str">
        <f ca="1">inputfromtsbtoolfile!C252</f>
        <v xml:space="preserve"> Face=0xa7</v>
      </c>
      <c r="D458" t="str">
        <f ca="1">inputfromtsbtoolfile!D252</f>
        <v xml:space="preserve"> #66</v>
      </c>
      <c r="E458">
        <f ca="1">inputfromtsbtoolfile!E252</f>
        <v>25</v>
      </c>
      <c r="F458">
        <f ca="1">inputfromtsbtoolfile!F252</f>
        <v>69</v>
      </c>
      <c r="G458">
        <f ca="1">inputfromtsbtoolfile!G252</f>
        <v>25</v>
      </c>
      <c r="H458">
        <f ca="1">inputfromtsbtoolfile!H252</f>
        <v>50</v>
      </c>
      <c r="I458">
        <f ca="1">inputfromtsbtoolfile!I252</f>
        <v>0</v>
      </c>
      <c r="J458">
        <f ca="1">inputfromtsbtoolfile!J252</f>
        <v>0</v>
      </c>
      <c r="K458">
        <f ca="1">inputfromtsbtoolfile!K252</f>
        <v>0</v>
      </c>
      <c r="L458">
        <f ca="1">inputfromtsbtoolfile!L252</f>
        <v>0</v>
      </c>
    </row>
    <row r="459" spans="1:12">
      <c r="A459" t="s">
        <v>1668</v>
      </c>
      <c r="B459" t="str">
        <f ca="1">inputfromtsbtoolfile!B287</f>
        <v xml:space="preserve"> dean STEINKUHLER</v>
      </c>
      <c r="C459" t="str">
        <f ca="1">inputfromtsbtoolfile!C287</f>
        <v xml:space="preserve"> Face=0x1e</v>
      </c>
      <c r="D459" t="str">
        <f ca="1">inputfromtsbtoolfile!D287</f>
        <v xml:space="preserve"> #70</v>
      </c>
      <c r="E459">
        <f ca="1">inputfromtsbtoolfile!E287</f>
        <v>25</v>
      </c>
      <c r="F459">
        <f ca="1">inputfromtsbtoolfile!F287</f>
        <v>69</v>
      </c>
      <c r="G459">
        <f ca="1">inputfromtsbtoolfile!G287</f>
        <v>25</v>
      </c>
      <c r="H459">
        <f ca="1">inputfromtsbtoolfile!H287</f>
        <v>50</v>
      </c>
      <c r="I459">
        <f ca="1">inputfromtsbtoolfile!I287</f>
        <v>0</v>
      </c>
      <c r="J459">
        <f ca="1">inputfromtsbtoolfile!J287</f>
        <v>0</v>
      </c>
      <c r="K459">
        <f ca="1">inputfromtsbtoolfile!K287</f>
        <v>0</v>
      </c>
      <c r="L459">
        <f ca="1">inputfromtsbtoolfile!L287</f>
        <v>0</v>
      </c>
    </row>
    <row r="460" spans="1:12">
      <c r="A460" t="s">
        <v>1668</v>
      </c>
      <c r="B460" t="str">
        <f ca="1">inputfromtsbtoolfile!B322</f>
        <v xml:space="preserve"> tunch ILKIN</v>
      </c>
      <c r="C460" t="str">
        <f ca="1">inputfromtsbtoolfile!C322</f>
        <v xml:space="preserve"> Face=0x32</v>
      </c>
      <c r="D460" t="str">
        <f ca="1">inputfromtsbtoolfile!D322</f>
        <v xml:space="preserve"> #62</v>
      </c>
      <c r="E460">
        <f ca="1">inputfromtsbtoolfile!E322</f>
        <v>25</v>
      </c>
      <c r="F460">
        <f ca="1">inputfromtsbtoolfile!F322</f>
        <v>69</v>
      </c>
      <c r="G460">
        <f ca="1">inputfromtsbtoolfile!G322</f>
        <v>44</v>
      </c>
      <c r="H460">
        <f ca="1">inputfromtsbtoolfile!H322</f>
        <v>69</v>
      </c>
      <c r="I460">
        <f ca="1">inputfromtsbtoolfile!I322</f>
        <v>0</v>
      </c>
      <c r="J460">
        <f ca="1">inputfromtsbtoolfile!J322</f>
        <v>0</v>
      </c>
      <c r="K460">
        <f ca="1">inputfromtsbtoolfile!K322</f>
        <v>0</v>
      </c>
      <c r="L460">
        <f ca="1">inputfromtsbtoolfile!L322</f>
        <v>0</v>
      </c>
    </row>
    <row r="461" spans="1:12">
      <c r="A461" t="s">
        <v>1668</v>
      </c>
      <c r="B461" t="str">
        <f ca="1">inputfromtsbtoolfile!B357</f>
        <v xml:space="preserve"> ken LANIER</v>
      </c>
      <c r="C461" t="str">
        <f ca="1">inputfromtsbtoolfile!C357</f>
        <v xml:space="preserve"> Face=0xaf</v>
      </c>
      <c r="D461" t="str">
        <f ca="1">inputfromtsbtoolfile!D357</f>
        <v xml:space="preserve"> #76</v>
      </c>
      <c r="E461">
        <f ca="1">inputfromtsbtoolfile!E357</f>
        <v>25</v>
      </c>
      <c r="F461">
        <f ca="1">inputfromtsbtoolfile!F357</f>
        <v>69</v>
      </c>
      <c r="G461">
        <f ca="1">inputfromtsbtoolfile!G357</f>
        <v>25</v>
      </c>
      <c r="H461">
        <f ca="1">inputfromtsbtoolfile!H357</f>
        <v>50</v>
      </c>
      <c r="I461">
        <f ca="1">inputfromtsbtoolfile!I357</f>
        <v>0</v>
      </c>
      <c r="J461">
        <f ca="1">inputfromtsbtoolfile!J357</f>
        <v>0</v>
      </c>
      <c r="K461">
        <f ca="1">inputfromtsbtoolfile!K357</f>
        <v>0</v>
      </c>
      <c r="L461">
        <f ca="1">inputfromtsbtoolfile!L357</f>
        <v>0</v>
      </c>
    </row>
    <row r="462" spans="1:12">
      <c r="A462" t="s">
        <v>1668</v>
      </c>
      <c r="B462" t="str">
        <f ca="1">inputfromtsbtoolfile!B392</f>
        <v xml:space="preserve"> rich BALDINGER</v>
      </c>
      <c r="C462" t="str">
        <f ca="1">inputfromtsbtoolfile!C392</f>
        <v xml:space="preserve"> Face=0x27</v>
      </c>
      <c r="D462" t="str">
        <f ca="1">inputfromtsbtoolfile!D392</f>
        <v xml:space="preserve"> #77</v>
      </c>
      <c r="E462">
        <f ca="1">inputfromtsbtoolfile!E392</f>
        <v>25</v>
      </c>
      <c r="F462">
        <f ca="1">inputfromtsbtoolfile!F392</f>
        <v>69</v>
      </c>
      <c r="G462">
        <f ca="1">inputfromtsbtoolfile!G392</f>
        <v>25</v>
      </c>
      <c r="H462">
        <f ca="1">inputfromtsbtoolfile!H392</f>
        <v>69</v>
      </c>
      <c r="I462">
        <f ca="1">inputfromtsbtoolfile!I392</f>
        <v>0</v>
      </c>
      <c r="J462">
        <f ca="1">inputfromtsbtoolfile!J392</f>
        <v>0</v>
      </c>
      <c r="K462">
        <f ca="1">inputfromtsbtoolfile!K392</f>
        <v>0</v>
      </c>
      <c r="L462">
        <f ca="1">inputfromtsbtoolfile!L392</f>
        <v>0</v>
      </c>
    </row>
    <row r="463" spans="1:12">
      <c r="A463" t="s">
        <v>1668</v>
      </c>
      <c r="B463" t="str">
        <f ca="1">inputfromtsbtoolfile!B427</f>
        <v xml:space="preserve"> rory GRAVES</v>
      </c>
      <c r="C463" t="str">
        <f ca="1">inputfromtsbtoolfile!C427</f>
        <v xml:space="preserve"> Face=0x99</v>
      </c>
      <c r="D463" t="str">
        <f ca="1">inputfromtsbtoolfile!D427</f>
        <v xml:space="preserve"> #60</v>
      </c>
      <c r="E463">
        <f ca="1">inputfromtsbtoolfile!E427</f>
        <v>25</v>
      </c>
      <c r="F463">
        <f ca="1">inputfromtsbtoolfile!F427</f>
        <v>69</v>
      </c>
      <c r="G463">
        <f ca="1">inputfromtsbtoolfile!G427</f>
        <v>25</v>
      </c>
      <c r="H463">
        <f ca="1">inputfromtsbtoolfile!H427</f>
        <v>50</v>
      </c>
      <c r="I463">
        <f ca="1">inputfromtsbtoolfile!I427</f>
        <v>0</v>
      </c>
      <c r="J463">
        <f ca="1">inputfromtsbtoolfile!J427</f>
        <v>0</v>
      </c>
      <c r="K463">
        <f ca="1">inputfromtsbtoolfile!K427</f>
        <v>0</v>
      </c>
      <c r="L463">
        <f ca="1">inputfromtsbtoolfile!L427</f>
        <v>0</v>
      </c>
    </row>
    <row r="464" spans="1:12">
      <c r="A464" t="s">
        <v>1668</v>
      </c>
      <c r="B464" t="str">
        <f ca="1">inputfromtsbtoolfile!B462</f>
        <v xml:space="preserve"> b. THOMPSON</v>
      </c>
      <c r="C464" t="str">
        <f ca="1">inputfromtsbtoolfile!C462</f>
        <v xml:space="preserve"> Face=0xc7</v>
      </c>
      <c r="D464" t="str">
        <f ca="1">inputfromtsbtoolfile!D462</f>
        <v xml:space="preserve"> #76</v>
      </c>
      <c r="E464">
        <f ca="1">inputfromtsbtoolfile!E462</f>
        <v>25</v>
      </c>
      <c r="F464">
        <f ca="1">inputfromtsbtoolfile!F462</f>
        <v>69</v>
      </c>
      <c r="G464">
        <f ca="1">inputfromtsbtoolfile!G462</f>
        <v>25</v>
      </c>
      <c r="H464">
        <f ca="1">inputfromtsbtoolfile!H462</f>
        <v>56</v>
      </c>
      <c r="I464">
        <f ca="1">inputfromtsbtoolfile!I462</f>
        <v>0</v>
      </c>
      <c r="J464">
        <f ca="1">inputfromtsbtoolfile!J462</f>
        <v>0</v>
      </c>
      <c r="K464">
        <f ca="1">inputfromtsbtoolfile!K462</f>
        <v>0</v>
      </c>
      <c r="L464">
        <f ca="1">inputfromtsbtoolfile!L462</f>
        <v>0</v>
      </c>
    </row>
    <row r="465" spans="1:12">
      <c r="A465" t="s">
        <v>1668</v>
      </c>
      <c r="B465" t="str">
        <f ca="1">inputfromtsbtoolfile!B497</f>
        <v xml:space="preserve"> ron MATTES</v>
      </c>
      <c r="C465" t="str">
        <f ca="1">inputfromtsbtoolfile!C497</f>
        <v xml:space="preserve"> Face=0x32</v>
      </c>
      <c r="D465" t="str">
        <f ca="1">inputfromtsbtoolfile!D497</f>
        <v xml:space="preserve"> #70</v>
      </c>
      <c r="E465">
        <f ca="1">inputfromtsbtoolfile!E497</f>
        <v>25</v>
      </c>
      <c r="F465">
        <f ca="1">inputfromtsbtoolfile!F497</f>
        <v>69</v>
      </c>
      <c r="G465">
        <f ca="1">inputfromtsbtoolfile!G497</f>
        <v>25</v>
      </c>
      <c r="H465">
        <f ca="1">inputfromtsbtoolfile!H497</f>
        <v>56</v>
      </c>
      <c r="I465">
        <f ca="1">inputfromtsbtoolfile!I497</f>
        <v>0</v>
      </c>
      <c r="J465">
        <f ca="1">inputfromtsbtoolfile!J497</f>
        <v>0</v>
      </c>
      <c r="K465">
        <f ca="1">inputfromtsbtoolfile!K497</f>
        <v>0</v>
      </c>
      <c r="L465">
        <f ca="1">inputfromtsbtoolfile!L497</f>
        <v>0</v>
      </c>
    </row>
    <row r="466" spans="1:12">
      <c r="A466" t="s">
        <v>1668</v>
      </c>
      <c r="B466" t="str">
        <f ca="1">inputfromtsbtoolfile!B532</f>
        <v xml:space="preserve"> ed SIMMONS</v>
      </c>
      <c r="C466" t="str">
        <f ca="1">inputfromtsbtoolfile!C532</f>
        <v xml:space="preserve"> Face=0xb5</v>
      </c>
      <c r="D466" t="str">
        <f ca="1">inputfromtsbtoolfile!D532</f>
        <v xml:space="preserve"> #76</v>
      </c>
      <c r="E466">
        <f ca="1">inputfromtsbtoolfile!E532</f>
        <v>25</v>
      </c>
      <c r="F466">
        <f ca="1">inputfromtsbtoolfile!F532</f>
        <v>69</v>
      </c>
      <c r="G466">
        <f ca="1">inputfromtsbtoolfile!G532</f>
        <v>25</v>
      </c>
      <c r="H466">
        <f ca="1">inputfromtsbtoolfile!H532</f>
        <v>63</v>
      </c>
      <c r="I466">
        <f ca="1">inputfromtsbtoolfile!I532</f>
        <v>0</v>
      </c>
      <c r="J466">
        <f ca="1">inputfromtsbtoolfile!J532</f>
        <v>0</v>
      </c>
      <c r="K466">
        <f ca="1">inputfromtsbtoolfile!K532</f>
        <v>0</v>
      </c>
      <c r="L466">
        <f ca="1">inputfromtsbtoolfile!L532</f>
        <v>0</v>
      </c>
    </row>
    <row r="467" spans="1:12">
      <c r="A467" t="s">
        <v>1668</v>
      </c>
      <c r="B467" t="str">
        <f ca="1">inputfromtsbtoolfile!B567</f>
        <v xml:space="preserve"> doug RIESENBERG</v>
      </c>
      <c r="C467" t="str">
        <f ca="1">inputfromtsbtoolfile!C567</f>
        <v xml:space="preserve"> Face=0x33</v>
      </c>
      <c r="D467" t="str">
        <f ca="1">inputfromtsbtoolfile!D567</f>
        <v xml:space="preserve"> #72</v>
      </c>
      <c r="E467">
        <f ca="1">inputfromtsbtoolfile!E567</f>
        <v>25</v>
      </c>
      <c r="F467">
        <f ca="1">inputfromtsbtoolfile!F567</f>
        <v>69</v>
      </c>
      <c r="G467">
        <f ca="1">inputfromtsbtoolfile!G567</f>
        <v>31</v>
      </c>
      <c r="H467">
        <f ca="1">inputfromtsbtoolfile!H567</f>
        <v>50</v>
      </c>
      <c r="I467">
        <f ca="1">inputfromtsbtoolfile!I567</f>
        <v>0</v>
      </c>
      <c r="J467">
        <f ca="1">inputfromtsbtoolfile!J567</f>
        <v>0</v>
      </c>
      <c r="K467">
        <f ca="1">inputfromtsbtoolfile!K567</f>
        <v>0</v>
      </c>
      <c r="L467">
        <f ca="1">inputfromtsbtoolfile!L567</f>
        <v>0</v>
      </c>
    </row>
    <row r="468" spans="1:12">
      <c r="A468" t="s">
        <v>1668</v>
      </c>
      <c r="B468" t="str">
        <f ca="1">inputfromtsbtoolfile!B602</f>
        <v xml:space="preserve"> r. SINGLETARY</v>
      </c>
      <c r="C468" t="str">
        <f ca="1">inputfromtsbtoolfile!C602</f>
        <v xml:space="preserve"> Face=0x8a</v>
      </c>
      <c r="D468" t="str">
        <f ca="1">inputfromtsbtoolfile!D602</f>
        <v xml:space="preserve"> #68</v>
      </c>
      <c r="E468">
        <f ca="1">inputfromtsbtoolfile!E602</f>
        <v>25</v>
      </c>
      <c r="F468">
        <f ca="1">inputfromtsbtoolfile!F602</f>
        <v>69</v>
      </c>
      <c r="G468">
        <f ca="1">inputfromtsbtoolfile!G602</f>
        <v>25</v>
      </c>
      <c r="H468">
        <f ca="1">inputfromtsbtoolfile!H602</f>
        <v>50</v>
      </c>
      <c r="I468">
        <f ca="1">inputfromtsbtoolfile!I602</f>
        <v>0</v>
      </c>
      <c r="J468">
        <f ca="1">inputfromtsbtoolfile!J602</f>
        <v>0</v>
      </c>
      <c r="K468">
        <f ca="1">inputfromtsbtoolfile!K602</f>
        <v>0</v>
      </c>
      <c r="L468">
        <f ca="1">inputfromtsbtoolfile!L602</f>
        <v>0</v>
      </c>
    </row>
    <row r="469" spans="1:12">
      <c r="A469" t="s">
        <v>1668</v>
      </c>
      <c r="B469" t="str">
        <f ca="1">inputfromtsbtoolfile!B637</f>
        <v xml:space="preserve"> tootie ROBBINS</v>
      </c>
      <c r="C469" t="str">
        <f ca="1">inputfromtsbtoolfile!C637</f>
        <v xml:space="preserve"> Face=0x95</v>
      </c>
      <c r="D469" t="str">
        <f ca="1">inputfromtsbtoolfile!D637</f>
        <v xml:space="preserve"> #63</v>
      </c>
      <c r="E469">
        <f ca="1">inputfromtsbtoolfile!E637</f>
        <v>25</v>
      </c>
      <c r="F469">
        <f ca="1">inputfromtsbtoolfile!F637</f>
        <v>69</v>
      </c>
      <c r="G469">
        <f ca="1">inputfromtsbtoolfile!G637</f>
        <v>25</v>
      </c>
      <c r="H469">
        <f ca="1">inputfromtsbtoolfile!H637</f>
        <v>56</v>
      </c>
      <c r="I469">
        <f ca="1">inputfromtsbtoolfile!I637</f>
        <v>0</v>
      </c>
      <c r="J469">
        <f ca="1">inputfromtsbtoolfile!J637</f>
        <v>0</v>
      </c>
      <c r="K469">
        <f ca="1">inputfromtsbtoolfile!K637</f>
        <v>0</v>
      </c>
      <c r="L469">
        <f ca="1">inputfromtsbtoolfile!L637</f>
        <v>0</v>
      </c>
    </row>
    <row r="470" spans="1:12">
      <c r="A470" t="s">
        <v>1668</v>
      </c>
      <c r="B470" t="str">
        <f ca="1">inputfromtsbtoolfile!B672</f>
        <v xml:space="preserve"> nate NEWTON</v>
      </c>
      <c r="C470" t="str">
        <f ca="1">inputfromtsbtoolfile!C672</f>
        <v xml:space="preserve"> Face=0xcd</v>
      </c>
      <c r="D470" t="str">
        <f ca="1">inputfromtsbtoolfile!D672</f>
        <v xml:space="preserve"> #61</v>
      </c>
      <c r="E470">
        <f ca="1">inputfromtsbtoolfile!E672</f>
        <v>25</v>
      </c>
      <c r="F470">
        <f ca="1">inputfromtsbtoolfile!F672</f>
        <v>69</v>
      </c>
      <c r="G470">
        <f ca="1">inputfromtsbtoolfile!G672</f>
        <v>25</v>
      </c>
      <c r="H470">
        <f ca="1">inputfromtsbtoolfile!H672</f>
        <v>75</v>
      </c>
      <c r="I470">
        <f ca="1">inputfromtsbtoolfile!I672</f>
        <v>0</v>
      </c>
      <c r="J470">
        <f ca="1">inputfromtsbtoolfile!J672</f>
        <v>0</v>
      </c>
      <c r="K470">
        <f ca="1">inputfromtsbtoolfile!K672</f>
        <v>0</v>
      </c>
      <c r="L470">
        <f ca="1">inputfromtsbtoolfile!L672</f>
        <v>0</v>
      </c>
    </row>
    <row r="471" spans="1:12">
      <c r="A471" t="s">
        <v>1668</v>
      </c>
      <c r="B471" t="str">
        <f ca="1">inputfromtsbtoolfile!B707</f>
        <v xml:space="preserve"> keith VAN HORNE</v>
      </c>
      <c r="C471" t="str">
        <f ca="1">inputfromtsbtoolfile!C707</f>
        <v xml:space="preserve"> Face=0x13</v>
      </c>
      <c r="D471" t="str">
        <f ca="1">inputfromtsbtoolfile!D707</f>
        <v xml:space="preserve"> #78</v>
      </c>
      <c r="E471">
        <f ca="1">inputfromtsbtoolfile!E707</f>
        <v>25</v>
      </c>
      <c r="F471">
        <f ca="1">inputfromtsbtoolfile!F707</f>
        <v>69</v>
      </c>
      <c r="G471">
        <f ca="1">inputfromtsbtoolfile!G707</f>
        <v>31</v>
      </c>
      <c r="H471">
        <f ca="1">inputfromtsbtoolfile!H707</f>
        <v>50</v>
      </c>
      <c r="I471">
        <f ca="1">inputfromtsbtoolfile!I707</f>
        <v>0</v>
      </c>
      <c r="J471">
        <f ca="1">inputfromtsbtoolfile!J707</f>
        <v>0</v>
      </c>
      <c r="K471">
        <f ca="1">inputfromtsbtoolfile!K707</f>
        <v>0</v>
      </c>
      <c r="L471">
        <f ca="1">inputfromtsbtoolfile!L707</f>
        <v>0</v>
      </c>
    </row>
    <row r="472" spans="1:12">
      <c r="A472" t="s">
        <v>1668</v>
      </c>
      <c r="B472" t="str">
        <f ca="1">inputfromtsbtoolfile!B742</f>
        <v xml:space="preserve"> harvey SALEM</v>
      </c>
      <c r="C472" t="str">
        <f ca="1">inputfromtsbtoolfile!C742</f>
        <v xml:space="preserve"> Face=0xc</v>
      </c>
      <c r="D472" t="str">
        <f ca="1">inputfromtsbtoolfile!D742</f>
        <v xml:space="preserve"> #73</v>
      </c>
      <c r="E472">
        <f ca="1">inputfromtsbtoolfile!E742</f>
        <v>25</v>
      </c>
      <c r="F472">
        <f ca="1">inputfromtsbtoolfile!F742</f>
        <v>69</v>
      </c>
      <c r="G472">
        <f ca="1">inputfromtsbtoolfile!G742</f>
        <v>25</v>
      </c>
      <c r="H472">
        <f ca="1">inputfromtsbtoolfile!H742</f>
        <v>50</v>
      </c>
      <c r="I472">
        <f ca="1">inputfromtsbtoolfile!I742</f>
        <v>0</v>
      </c>
      <c r="J472">
        <f ca="1">inputfromtsbtoolfile!J742</f>
        <v>0</v>
      </c>
      <c r="K472">
        <f ca="1">inputfromtsbtoolfile!K742</f>
        <v>0</v>
      </c>
      <c r="L472">
        <f ca="1">inputfromtsbtoolfile!L742</f>
        <v>0</v>
      </c>
    </row>
    <row r="473" spans="1:12">
      <c r="A473" t="s">
        <v>1668</v>
      </c>
      <c r="B473" t="str">
        <f ca="1">inputfromtsbtoolfile!B777</f>
        <v xml:space="preserve"> tony MANDARICH</v>
      </c>
      <c r="C473" t="str">
        <f ca="1">inputfromtsbtoolfile!C777</f>
        <v xml:space="preserve"> Face=0x3a</v>
      </c>
      <c r="D473" t="str">
        <f ca="1">inputfromtsbtoolfile!D777</f>
        <v xml:space="preserve"> #77</v>
      </c>
      <c r="E473">
        <f ca="1">inputfromtsbtoolfile!E777</f>
        <v>25</v>
      </c>
      <c r="F473">
        <f ca="1">inputfromtsbtoolfile!F777</f>
        <v>69</v>
      </c>
      <c r="G473">
        <f ca="1">inputfromtsbtoolfile!G777</f>
        <v>19</v>
      </c>
      <c r="H473">
        <f ca="1">inputfromtsbtoolfile!H777</f>
        <v>63</v>
      </c>
      <c r="I473">
        <f ca="1">inputfromtsbtoolfile!I777</f>
        <v>0</v>
      </c>
      <c r="J473">
        <f ca="1">inputfromtsbtoolfile!J777</f>
        <v>0</v>
      </c>
      <c r="K473">
        <f ca="1">inputfromtsbtoolfile!K777</f>
        <v>0</v>
      </c>
      <c r="L473">
        <f ca="1">inputfromtsbtoolfile!L777</f>
        <v>0</v>
      </c>
    </row>
    <row r="474" spans="1:12">
      <c r="A474" t="s">
        <v>1668</v>
      </c>
      <c r="B474" t="str">
        <f ca="1">inputfromtsbtoolfile!B812</f>
        <v xml:space="preserve"> tim IRWIN</v>
      </c>
      <c r="C474" t="str">
        <f ca="1">inputfromtsbtoolfile!C812</f>
        <v xml:space="preserve"> Face=0x2b</v>
      </c>
      <c r="D474" t="str">
        <f ca="1">inputfromtsbtoolfile!D812</f>
        <v xml:space="preserve"> #76</v>
      </c>
      <c r="E474">
        <f ca="1">inputfromtsbtoolfile!E812</f>
        <v>25</v>
      </c>
      <c r="F474">
        <f ca="1">inputfromtsbtoolfile!F812</f>
        <v>69</v>
      </c>
      <c r="G474">
        <f ca="1">inputfromtsbtoolfile!G812</f>
        <v>25</v>
      </c>
      <c r="H474">
        <f ca="1">inputfromtsbtoolfile!H812</f>
        <v>50</v>
      </c>
      <c r="I474">
        <f ca="1">inputfromtsbtoolfile!I812</f>
        <v>0</v>
      </c>
      <c r="J474">
        <f ca="1">inputfromtsbtoolfile!J812</f>
        <v>0</v>
      </c>
      <c r="K474">
        <f ca="1">inputfromtsbtoolfile!K812</f>
        <v>0</v>
      </c>
      <c r="L474">
        <f ca="1">inputfromtsbtoolfile!L812</f>
        <v>0</v>
      </c>
    </row>
    <row r="475" spans="1:12">
      <c r="A475" t="s">
        <v>1668</v>
      </c>
      <c r="B475" t="str">
        <f ca="1">inputfromtsbtoolfile!B847</f>
        <v xml:space="preserve"> rob TAYLOR</v>
      </c>
      <c r="C475" t="str">
        <f ca="1">inputfromtsbtoolfile!C847</f>
        <v xml:space="preserve"> Face=0x45</v>
      </c>
      <c r="D475" t="str">
        <f ca="1">inputfromtsbtoolfile!D847</f>
        <v xml:space="preserve"> #72</v>
      </c>
      <c r="E475">
        <f ca="1">inputfromtsbtoolfile!E847</f>
        <v>25</v>
      </c>
      <c r="F475">
        <f ca="1">inputfromtsbtoolfile!F847</f>
        <v>69</v>
      </c>
      <c r="G475">
        <f ca="1">inputfromtsbtoolfile!G847</f>
        <v>25</v>
      </c>
      <c r="H475">
        <f ca="1">inputfromtsbtoolfile!H847</f>
        <v>38</v>
      </c>
      <c r="I475">
        <f ca="1">inputfromtsbtoolfile!I847</f>
        <v>0</v>
      </c>
      <c r="J475">
        <f ca="1">inputfromtsbtoolfile!J847</f>
        <v>0</v>
      </c>
      <c r="K475">
        <f ca="1">inputfromtsbtoolfile!K847</f>
        <v>0</v>
      </c>
      <c r="L475">
        <f ca="1">inputfromtsbtoolfile!L847</f>
        <v>0</v>
      </c>
    </row>
    <row r="476" spans="1:12">
      <c r="A476" t="s">
        <v>1668</v>
      </c>
      <c r="B476" t="str">
        <f ca="1">inputfromtsbtoolfile!B882</f>
        <v xml:space="preserve"> steve WALLACE</v>
      </c>
      <c r="C476" t="str">
        <f ca="1">inputfromtsbtoolfile!C882</f>
        <v xml:space="preserve"> Face=0xaf</v>
      </c>
      <c r="D476" t="str">
        <f ca="1">inputfromtsbtoolfile!D882</f>
        <v xml:space="preserve"> #74</v>
      </c>
      <c r="E476">
        <f ca="1">inputfromtsbtoolfile!E882</f>
        <v>25</v>
      </c>
      <c r="F476">
        <f ca="1">inputfromtsbtoolfile!F882</f>
        <v>69</v>
      </c>
      <c r="G476">
        <f ca="1">inputfromtsbtoolfile!G882</f>
        <v>31</v>
      </c>
      <c r="H476">
        <f ca="1">inputfromtsbtoolfile!H882</f>
        <v>63</v>
      </c>
      <c r="I476">
        <f ca="1">inputfromtsbtoolfile!I882</f>
        <v>0</v>
      </c>
      <c r="J476">
        <f ca="1">inputfromtsbtoolfile!J882</f>
        <v>0</v>
      </c>
      <c r="K476">
        <f ca="1">inputfromtsbtoolfile!K882</f>
        <v>0</v>
      </c>
      <c r="L476">
        <f ca="1">inputfromtsbtoolfile!L882</f>
        <v>0</v>
      </c>
    </row>
    <row r="477" spans="1:12">
      <c r="A477" t="s">
        <v>1668</v>
      </c>
      <c r="B477" t="str">
        <f ca="1">inputfromtsbtoolfile!B917</f>
        <v xml:space="preserve"> jackie SLATER</v>
      </c>
      <c r="C477" t="str">
        <f ca="1">inputfromtsbtoolfile!C917</f>
        <v xml:space="preserve"> Face=0xc1</v>
      </c>
      <c r="D477" t="str">
        <f ca="1">inputfromtsbtoolfile!D917</f>
        <v xml:space="preserve"> #78</v>
      </c>
      <c r="E477">
        <f ca="1">inputfromtsbtoolfile!E917</f>
        <v>25</v>
      </c>
      <c r="F477">
        <f ca="1">inputfromtsbtoolfile!F917</f>
        <v>69</v>
      </c>
      <c r="G477">
        <f ca="1">inputfromtsbtoolfile!G917</f>
        <v>31</v>
      </c>
      <c r="H477">
        <f ca="1">inputfromtsbtoolfile!H917</f>
        <v>63</v>
      </c>
      <c r="I477">
        <f ca="1">inputfromtsbtoolfile!I917</f>
        <v>0</v>
      </c>
      <c r="J477">
        <f ca="1">inputfromtsbtoolfile!J917</f>
        <v>0</v>
      </c>
      <c r="K477">
        <f ca="1">inputfromtsbtoolfile!K917</f>
        <v>0</v>
      </c>
      <c r="L477">
        <f ca="1">inputfromtsbtoolfile!L917</f>
        <v>0</v>
      </c>
    </row>
    <row r="478" spans="1:12">
      <c r="A478" t="s">
        <v>1668</v>
      </c>
      <c r="B478" t="str">
        <f ca="1">inputfromtsbtoolfile!B952</f>
        <v xml:space="preserve"> stan BROCK</v>
      </c>
      <c r="C478" t="str">
        <f ca="1">inputfromtsbtoolfile!C952</f>
        <v xml:space="preserve"> Face=0x39</v>
      </c>
      <c r="D478" t="str">
        <f ca="1">inputfromtsbtoolfile!D952</f>
        <v xml:space="preserve"> #67</v>
      </c>
      <c r="E478">
        <f ca="1">inputfromtsbtoolfile!E952</f>
        <v>25</v>
      </c>
      <c r="F478">
        <f ca="1">inputfromtsbtoolfile!F952</f>
        <v>69</v>
      </c>
      <c r="G478">
        <f ca="1">inputfromtsbtoolfile!G952</f>
        <v>44</v>
      </c>
      <c r="H478">
        <f ca="1">inputfromtsbtoolfile!H952</f>
        <v>69</v>
      </c>
      <c r="I478">
        <f ca="1">inputfromtsbtoolfile!I952</f>
        <v>0</v>
      </c>
      <c r="J478">
        <f ca="1">inputfromtsbtoolfile!J952</f>
        <v>0</v>
      </c>
      <c r="K478">
        <f ca="1">inputfromtsbtoolfile!K952</f>
        <v>0</v>
      </c>
      <c r="L478">
        <f ca="1">inputfromtsbtoolfile!L952</f>
        <v>0</v>
      </c>
    </row>
    <row r="479" spans="1:12">
      <c r="A479" t="s">
        <v>1668</v>
      </c>
      <c r="B479" t="str">
        <f ca="1">inputfromtsbtoolfile!B987</f>
        <v xml:space="preserve"> chris HINTON</v>
      </c>
      <c r="C479" t="str">
        <f ca="1">inputfromtsbtoolfile!C987</f>
        <v xml:space="preserve"> Face=0xb2</v>
      </c>
      <c r="D479" t="str">
        <f ca="1">inputfromtsbtoolfile!D987</f>
        <v xml:space="preserve"> #71</v>
      </c>
      <c r="E479">
        <f ca="1">inputfromtsbtoolfile!E987</f>
        <v>25</v>
      </c>
      <c r="F479">
        <f ca="1">inputfromtsbtoolfile!F987</f>
        <v>69</v>
      </c>
      <c r="G479">
        <f ca="1">inputfromtsbtoolfile!G987</f>
        <v>31</v>
      </c>
      <c r="H479">
        <f ca="1">inputfromtsbtoolfile!H987</f>
        <v>69</v>
      </c>
      <c r="I479">
        <f ca="1">inputfromtsbtoolfile!I987</f>
        <v>0</v>
      </c>
      <c r="J479">
        <f ca="1">inputfromtsbtoolfile!J987</f>
        <v>0</v>
      </c>
      <c r="K479">
        <f ca="1">inputfromtsbtoolfile!K987</f>
        <v>0</v>
      </c>
      <c r="L479">
        <f ca="1">inputfromtsbtoolfile!L987</f>
        <v>0</v>
      </c>
    </row>
    <row r="480" spans="1:12">
      <c r="E480">
        <f ca="1">AVERAGE(E340:E479)</f>
        <v>25.314285714285713</v>
      </c>
      <c r="F480">
        <f ca="1">AVERAGE(F340:F479)</f>
        <v>68.728571428571428</v>
      </c>
      <c r="G480">
        <f ca="1">AVERAGE(G340:G479)</f>
        <v>30.978571428571428</v>
      </c>
      <c r="H480">
        <f ca="1">AVERAGE(H340:H479)</f>
        <v>54.278571428571432</v>
      </c>
    </row>
    <row r="482" spans="1:12">
      <c r="A482" t="s">
        <v>1662</v>
      </c>
      <c r="B482" t="str">
        <f ca="1">inputfromtsbtoolfile!B26</f>
        <v xml:space="preserve"> qb BILLS</v>
      </c>
      <c r="C482" t="str">
        <f ca="1">inputfromtsbtoolfile!C26</f>
        <v xml:space="preserve"> Face=0x52</v>
      </c>
      <c r="D482" t="str">
        <f ca="1">inputfromtsbtoolfile!D26</f>
        <v xml:space="preserve"> #0</v>
      </c>
      <c r="E482">
        <f ca="1">inputfromtsbtoolfile!E26</f>
        <v>25</v>
      </c>
      <c r="F482">
        <f ca="1">inputfromtsbtoolfile!F26</f>
        <v>69</v>
      </c>
      <c r="G482">
        <f ca="1">inputfromtsbtoolfile!G26</f>
        <v>13</v>
      </c>
      <c r="H482">
        <f ca="1">inputfromtsbtoolfile!H26</f>
        <v>13</v>
      </c>
      <c r="I482">
        <f ca="1">inputfromtsbtoolfile!I26</f>
        <v>56</v>
      </c>
      <c r="J482">
        <f ca="1">inputfromtsbtoolfile!J26</f>
        <v>81</v>
      </c>
      <c r="K482">
        <f ca="1">inputfromtsbtoolfile!K26</f>
        <v>81</v>
      </c>
      <c r="L482">
        <f ca="1">inputfromtsbtoolfile!L26</f>
        <v>81</v>
      </c>
    </row>
    <row r="483" spans="1:12">
      <c r="A483" t="s">
        <v>1662</v>
      </c>
      <c r="B483" t="str">
        <f ca="1">inputfromtsbtoolfile!B61</f>
        <v xml:space="preserve"> jeff GEORGE</v>
      </c>
      <c r="C483" t="str">
        <f ca="1">inputfromtsbtoolfile!C61</f>
        <v xml:space="preserve"> Face=0x4</v>
      </c>
      <c r="D483" t="str">
        <f ca="1">inputfromtsbtoolfile!D61</f>
        <v xml:space="preserve"> #11</v>
      </c>
      <c r="E483">
        <f ca="1">inputfromtsbtoolfile!E61</f>
        <v>25</v>
      </c>
      <c r="F483">
        <f ca="1">inputfromtsbtoolfile!F61</f>
        <v>69</v>
      </c>
      <c r="G483">
        <f ca="1">inputfromtsbtoolfile!G61</f>
        <v>6</v>
      </c>
      <c r="H483">
        <f ca="1">inputfromtsbtoolfile!H61</f>
        <v>13</v>
      </c>
      <c r="I483">
        <f ca="1">inputfromtsbtoolfile!I61</f>
        <v>50</v>
      </c>
      <c r="J483">
        <f ca="1">inputfromtsbtoolfile!J61</f>
        <v>31</v>
      </c>
      <c r="K483">
        <f ca="1">inputfromtsbtoolfile!K61</f>
        <v>31</v>
      </c>
      <c r="L483">
        <f ca="1">inputfromtsbtoolfile!L61</f>
        <v>25</v>
      </c>
    </row>
    <row r="484" spans="1:12">
      <c r="A484" t="s">
        <v>1662</v>
      </c>
      <c r="B484" t="str">
        <f ca="1">inputfromtsbtoolfile!B96</f>
        <v xml:space="preserve"> dan MARINO</v>
      </c>
      <c r="C484" t="str">
        <f ca="1">inputfromtsbtoolfile!C96</f>
        <v xml:space="preserve"> Face=0x6</v>
      </c>
      <c r="D484" t="str">
        <f ca="1">inputfromtsbtoolfile!D96</f>
        <v xml:space="preserve"> #13</v>
      </c>
      <c r="E484">
        <f ca="1">inputfromtsbtoolfile!E96</f>
        <v>25</v>
      </c>
      <c r="F484">
        <f ca="1">inputfromtsbtoolfile!F96</f>
        <v>69</v>
      </c>
      <c r="G484">
        <f ca="1">inputfromtsbtoolfile!G96</f>
        <v>6</v>
      </c>
      <c r="H484">
        <f ca="1">inputfromtsbtoolfile!H96</f>
        <v>13</v>
      </c>
      <c r="I484">
        <f ca="1">inputfromtsbtoolfile!I96</f>
        <v>81</v>
      </c>
      <c r="J484">
        <f ca="1">inputfromtsbtoolfile!J96</f>
        <v>69</v>
      </c>
      <c r="K484">
        <f ca="1">inputfromtsbtoolfile!K96</f>
        <v>69</v>
      </c>
      <c r="L484">
        <f ca="1">inputfromtsbtoolfile!L96</f>
        <v>69</v>
      </c>
    </row>
    <row r="485" spans="1:12">
      <c r="A485" t="s">
        <v>1662</v>
      </c>
      <c r="B485" t="str">
        <f ca="1">inputfromtsbtoolfile!B131</f>
        <v xml:space="preserve"> steve GROGAN</v>
      </c>
      <c r="C485" t="str">
        <f ca="1">inputfromtsbtoolfile!C131</f>
        <v xml:space="preserve"> Face=0x7</v>
      </c>
      <c r="D485" t="str">
        <f ca="1">inputfromtsbtoolfile!D131</f>
        <v xml:space="preserve"> #14</v>
      </c>
      <c r="E485">
        <f ca="1">inputfromtsbtoolfile!E131</f>
        <v>25</v>
      </c>
      <c r="F485">
        <f ca="1">inputfromtsbtoolfile!F131</f>
        <v>69</v>
      </c>
      <c r="G485">
        <f ca="1">inputfromtsbtoolfile!G131</f>
        <v>6</v>
      </c>
      <c r="H485">
        <f ca="1">inputfromtsbtoolfile!H131</f>
        <v>13</v>
      </c>
      <c r="I485">
        <f ca="1">inputfromtsbtoolfile!I131</f>
        <v>19</v>
      </c>
      <c r="J485">
        <f ca="1">inputfromtsbtoolfile!J131</f>
        <v>25</v>
      </c>
      <c r="K485">
        <f ca="1">inputfromtsbtoolfile!K131</f>
        <v>25</v>
      </c>
      <c r="L485">
        <f ca="1">inputfromtsbtoolfile!L131</f>
        <v>44</v>
      </c>
    </row>
    <row r="486" spans="1:12">
      <c r="A486" t="s">
        <v>1662</v>
      </c>
      <c r="B486" t="str">
        <f ca="1">inputfromtsbtoolfile!B166</f>
        <v xml:space="preserve"> ken O.BRIEN</v>
      </c>
      <c r="C486" t="str">
        <f ca="1">inputfromtsbtoolfile!C166</f>
        <v xml:space="preserve"> Face=0xc</v>
      </c>
      <c r="D486" t="str">
        <f ca="1">inputfromtsbtoolfile!D166</f>
        <v xml:space="preserve"> #7</v>
      </c>
      <c r="E486">
        <f ca="1">inputfromtsbtoolfile!E166</f>
        <v>25</v>
      </c>
      <c r="F486">
        <f ca="1">inputfromtsbtoolfile!F166</f>
        <v>69</v>
      </c>
      <c r="G486">
        <f ca="1">inputfromtsbtoolfile!G166</f>
        <v>13</v>
      </c>
      <c r="H486">
        <f ca="1">inputfromtsbtoolfile!H166</f>
        <v>13</v>
      </c>
      <c r="I486">
        <f ca="1">inputfromtsbtoolfile!I166</f>
        <v>56</v>
      </c>
      <c r="J486">
        <f ca="1">inputfromtsbtoolfile!J166</f>
        <v>50</v>
      </c>
      <c r="K486">
        <f ca="1">inputfromtsbtoolfile!K166</f>
        <v>50</v>
      </c>
      <c r="L486">
        <f ca="1">inputfromtsbtoolfile!L166</f>
        <v>38</v>
      </c>
    </row>
    <row r="487" spans="1:12">
      <c r="A487" t="s">
        <v>1662</v>
      </c>
      <c r="B487" t="str">
        <f ca="1">inputfromtsbtoolfile!B201</f>
        <v xml:space="preserve"> boomer ESIASON</v>
      </c>
      <c r="C487" t="str">
        <f ca="1">inputfromtsbtoolfile!C201</f>
        <v xml:space="preserve"> Face=0xa</v>
      </c>
      <c r="D487" t="str">
        <f ca="1">inputfromtsbtoolfile!D201</f>
        <v xml:space="preserve"> #7</v>
      </c>
      <c r="E487">
        <f ca="1">inputfromtsbtoolfile!E201</f>
        <v>25</v>
      </c>
      <c r="F487">
        <f ca="1">inputfromtsbtoolfile!F201</f>
        <v>69</v>
      </c>
      <c r="G487">
        <f ca="1">inputfromtsbtoolfile!G201</f>
        <v>19</v>
      </c>
      <c r="H487">
        <f ca="1">inputfromtsbtoolfile!H201</f>
        <v>13</v>
      </c>
      <c r="I487">
        <f ca="1">inputfromtsbtoolfile!I201</f>
        <v>63</v>
      </c>
      <c r="J487">
        <f ca="1">inputfromtsbtoolfile!J201</f>
        <v>56</v>
      </c>
      <c r="K487">
        <f ca="1">inputfromtsbtoolfile!K201</f>
        <v>56</v>
      </c>
      <c r="L487">
        <f ca="1">inputfromtsbtoolfile!L201</f>
        <v>75</v>
      </c>
    </row>
    <row r="488" spans="1:12">
      <c r="A488" t="s">
        <v>1662</v>
      </c>
      <c r="B488" t="str">
        <f ca="1">inputfromtsbtoolfile!B236</f>
        <v xml:space="preserve"> qb BROWNS</v>
      </c>
      <c r="C488" t="str">
        <f ca="1">inputfromtsbtoolfile!C236</f>
        <v xml:space="preserve"> Face=0x52</v>
      </c>
      <c r="D488" t="str">
        <f ca="1">inputfromtsbtoolfile!D236</f>
        <v xml:space="preserve"> #0</v>
      </c>
      <c r="E488">
        <f ca="1">inputfromtsbtoolfile!E236</f>
        <v>25</v>
      </c>
      <c r="F488">
        <f ca="1">inputfromtsbtoolfile!F236</f>
        <v>69</v>
      </c>
      <c r="G488">
        <f ca="1">inputfromtsbtoolfile!G236</f>
        <v>25</v>
      </c>
      <c r="H488">
        <f ca="1">inputfromtsbtoolfile!H236</f>
        <v>13</v>
      </c>
      <c r="I488">
        <f ca="1">inputfromtsbtoolfile!I236</f>
        <v>44</v>
      </c>
      <c r="J488">
        <f ca="1">inputfromtsbtoolfile!J236</f>
        <v>75</v>
      </c>
      <c r="K488">
        <f ca="1">inputfromtsbtoolfile!K236</f>
        <v>75</v>
      </c>
      <c r="L488">
        <f ca="1">inputfromtsbtoolfile!L236</f>
        <v>44</v>
      </c>
    </row>
    <row r="489" spans="1:12">
      <c r="A489" t="s">
        <v>1662</v>
      </c>
      <c r="B489" t="str">
        <f ca="1">inputfromtsbtoolfile!B271</f>
        <v xml:space="preserve"> warren MOON</v>
      </c>
      <c r="C489" t="str">
        <f ca="1">inputfromtsbtoolfile!C271</f>
        <v xml:space="preserve"> Face=0x8b</v>
      </c>
      <c r="D489" t="str">
        <f ca="1">inputfromtsbtoolfile!D271</f>
        <v xml:space="preserve"> #1</v>
      </c>
      <c r="E489">
        <f ca="1">inputfromtsbtoolfile!E271</f>
        <v>25</v>
      </c>
      <c r="F489">
        <f ca="1">inputfromtsbtoolfile!F271</f>
        <v>69</v>
      </c>
      <c r="G489">
        <f ca="1">inputfromtsbtoolfile!G271</f>
        <v>19</v>
      </c>
      <c r="H489">
        <f ca="1">inputfromtsbtoolfile!H271</f>
        <v>13</v>
      </c>
      <c r="I489">
        <f ca="1">inputfromtsbtoolfile!I271</f>
        <v>69</v>
      </c>
      <c r="J489">
        <f ca="1">inputfromtsbtoolfile!J271</f>
        <v>75</v>
      </c>
      <c r="K489">
        <f ca="1">inputfromtsbtoolfile!K271</f>
        <v>75</v>
      </c>
      <c r="L489">
        <f ca="1">inputfromtsbtoolfile!L271</f>
        <v>63</v>
      </c>
    </row>
    <row r="490" spans="1:12">
      <c r="A490" t="s">
        <v>1662</v>
      </c>
      <c r="B490" t="str">
        <f ca="1">inputfromtsbtoolfile!B306</f>
        <v xml:space="preserve"> bubby BRISTER</v>
      </c>
      <c r="C490" t="str">
        <f ca="1">inputfromtsbtoolfile!C306</f>
        <v xml:space="preserve"> Face=0x1d</v>
      </c>
      <c r="D490" t="str">
        <f ca="1">inputfromtsbtoolfile!D306</f>
        <v xml:space="preserve"> #6</v>
      </c>
      <c r="E490">
        <f ca="1">inputfromtsbtoolfile!E306</f>
        <v>25</v>
      </c>
      <c r="F490">
        <f ca="1">inputfromtsbtoolfile!F306</f>
        <v>69</v>
      </c>
      <c r="G490">
        <f ca="1">inputfromtsbtoolfile!G306</f>
        <v>13</v>
      </c>
      <c r="H490">
        <f ca="1">inputfromtsbtoolfile!H306</f>
        <v>13</v>
      </c>
      <c r="I490">
        <f ca="1">inputfromtsbtoolfile!I306</f>
        <v>75</v>
      </c>
      <c r="J490">
        <f ca="1">inputfromtsbtoolfile!J306</f>
        <v>25</v>
      </c>
      <c r="K490">
        <f ca="1">inputfromtsbtoolfile!K306</f>
        <v>25</v>
      </c>
      <c r="L490">
        <f ca="1">inputfromtsbtoolfile!L306</f>
        <v>38</v>
      </c>
    </row>
    <row r="491" spans="1:12">
      <c r="A491" t="s">
        <v>1662</v>
      </c>
      <c r="B491" t="str">
        <f ca="1">inputfromtsbtoolfile!B341</f>
        <v xml:space="preserve"> john ELWAY</v>
      </c>
      <c r="C491" t="str">
        <f ca="1">inputfromtsbtoolfile!C341</f>
        <v xml:space="preserve"> Face=0xe</v>
      </c>
      <c r="D491" t="str">
        <f ca="1">inputfromtsbtoolfile!D341</f>
        <v xml:space="preserve"> #7</v>
      </c>
      <c r="E491">
        <f ca="1">inputfromtsbtoolfile!E341</f>
        <v>25</v>
      </c>
      <c r="F491">
        <f ca="1">inputfromtsbtoolfile!F341</f>
        <v>69</v>
      </c>
      <c r="G491">
        <f ca="1">inputfromtsbtoolfile!G341</f>
        <v>25</v>
      </c>
      <c r="H491">
        <f ca="1">inputfromtsbtoolfile!H341</f>
        <v>13</v>
      </c>
      <c r="I491">
        <f ca="1">inputfromtsbtoolfile!I341</f>
        <v>75</v>
      </c>
      <c r="J491">
        <f ca="1">inputfromtsbtoolfile!J341</f>
        <v>31</v>
      </c>
      <c r="K491">
        <f ca="1">inputfromtsbtoolfile!K341</f>
        <v>31</v>
      </c>
      <c r="L491">
        <f ca="1">inputfromtsbtoolfile!L341</f>
        <v>50</v>
      </c>
    </row>
    <row r="492" spans="1:12">
      <c r="A492" t="s">
        <v>1662</v>
      </c>
      <c r="B492" t="str">
        <f ca="1">inputfromtsbtoolfile!B376</f>
        <v xml:space="preserve"> steve DE BERG</v>
      </c>
      <c r="C492" t="str">
        <f ca="1">inputfromtsbtoolfile!C376</f>
        <v xml:space="preserve"> Face=0xf</v>
      </c>
      <c r="D492" t="str">
        <f ca="1">inputfromtsbtoolfile!D376</f>
        <v xml:space="preserve"> #17</v>
      </c>
      <c r="E492">
        <f ca="1">inputfromtsbtoolfile!E376</f>
        <v>25</v>
      </c>
      <c r="F492">
        <f ca="1">inputfromtsbtoolfile!F376</f>
        <v>69</v>
      </c>
      <c r="G492">
        <f ca="1">inputfromtsbtoolfile!G376</f>
        <v>6</v>
      </c>
      <c r="H492">
        <f ca="1">inputfromtsbtoolfile!H376</f>
        <v>13</v>
      </c>
      <c r="I492">
        <f ca="1">inputfromtsbtoolfile!I376</f>
        <v>50</v>
      </c>
      <c r="J492">
        <f ca="1">inputfromtsbtoolfile!J376</f>
        <v>63</v>
      </c>
      <c r="K492">
        <f ca="1">inputfromtsbtoolfile!K376</f>
        <v>63</v>
      </c>
      <c r="L492">
        <f ca="1">inputfromtsbtoolfile!L376</f>
        <v>56</v>
      </c>
    </row>
    <row r="493" spans="1:12">
      <c r="A493" t="s">
        <v>1662</v>
      </c>
      <c r="B493" t="str">
        <f ca="1">inputfromtsbtoolfile!B411</f>
        <v xml:space="preserve"> jay SCHROEDER</v>
      </c>
      <c r="C493" t="str">
        <f ca="1">inputfromtsbtoolfile!C411</f>
        <v xml:space="preserve"> Face=0x11</v>
      </c>
      <c r="D493" t="str">
        <f ca="1">inputfromtsbtoolfile!D411</f>
        <v xml:space="preserve"> #13</v>
      </c>
      <c r="E493">
        <f ca="1">inputfromtsbtoolfile!E411</f>
        <v>25</v>
      </c>
      <c r="F493">
        <f ca="1">inputfromtsbtoolfile!F411</f>
        <v>69</v>
      </c>
      <c r="G493">
        <f ca="1">inputfromtsbtoolfile!G411</f>
        <v>13</v>
      </c>
      <c r="H493">
        <f ca="1">inputfromtsbtoolfile!H411</f>
        <v>13</v>
      </c>
      <c r="I493">
        <f ca="1">inputfromtsbtoolfile!I411</f>
        <v>69</v>
      </c>
      <c r="J493">
        <f ca="1">inputfromtsbtoolfile!J411</f>
        <v>31</v>
      </c>
      <c r="K493">
        <f ca="1">inputfromtsbtoolfile!K411</f>
        <v>31</v>
      </c>
      <c r="L493">
        <f ca="1">inputfromtsbtoolfile!L411</f>
        <v>63</v>
      </c>
    </row>
    <row r="494" spans="1:12">
      <c r="A494" t="s">
        <v>1662</v>
      </c>
      <c r="B494" t="str">
        <f ca="1">inputfromtsbtoolfile!B446</f>
        <v xml:space="preserve"> b.j. TOLLIVER</v>
      </c>
      <c r="C494" t="str">
        <f ca="1">inputfromtsbtoolfile!C446</f>
        <v xml:space="preserve"> Face=0x13</v>
      </c>
      <c r="D494" t="str">
        <f ca="1">inputfromtsbtoolfile!D446</f>
        <v xml:space="preserve"> #11</v>
      </c>
      <c r="E494">
        <f ca="1">inputfromtsbtoolfile!E446</f>
        <v>25</v>
      </c>
      <c r="F494">
        <f ca="1">inputfromtsbtoolfile!F446</f>
        <v>69</v>
      </c>
      <c r="G494">
        <f ca="1">inputfromtsbtoolfile!G446</f>
        <v>13</v>
      </c>
      <c r="H494">
        <f ca="1">inputfromtsbtoolfile!H446</f>
        <v>13</v>
      </c>
      <c r="I494">
        <f ca="1">inputfromtsbtoolfile!I446</f>
        <v>81</v>
      </c>
      <c r="J494">
        <f ca="1">inputfromtsbtoolfile!J446</f>
        <v>31</v>
      </c>
      <c r="K494">
        <f ca="1">inputfromtsbtoolfile!K446</f>
        <v>31</v>
      </c>
      <c r="L494">
        <f ca="1">inputfromtsbtoolfile!L446</f>
        <v>44</v>
      </c>
    </row>
    <row r="495" spans="1:12">
      <c r="A495" t="s">
        <v>1662</v>
      </c>
      <c r="B495" t="str">
        <f ca="1">inputfromtsbtoolfile!B481</f>
        <v xml:space="preserve"> dave KRIEG</v>
      </c>
      <c r="C495" t="str">
        <f ca="1">inputfromtsbtoolfile!C481</f>
        <v xml:space="preserve"> Face=0x17</v>
      </c>
      <c r="D495" t="str">
        <f ca="1">inputfromtsbtoolfile!D481</f>
        <v xml:space="preserve"> #17</v>
      </c>
      <c r="E495">
        <f ca="1">inputfromtsbtoolfile!E481</f>
        <v>25</v>
      </c>
      <c r="F495">
        <f ca="1">inputfromtsbtoolfile!F481</f>
        <v>69</v>
      </c>
      <c r="G495">
        <f ca="1">inputfromtsbtoolfile!G481</f>
        <v>13</v>
      </c>
      <c r="H495">
        <f ca="1">inputfromtsbtoolfile!H481</f>
        <v>13</v>
      </c>
      <c r="I495">
        <f ca="1">inputfromtsbtoolfile!I481</f>
        <v>25</v>
      </c>
      <c r="J495">
        <f ca="1">inputfromtsbtoolfile!J481</f>
        <v>69</v>
      </c>
      <c r="K495">
        <f ca="1">inputfromtsbtoolfile!K481</f>
        <v>69</v>
      </c>
      <c r="L495">
        <f ca="1">inputfromtsbtoolfile!L481</f>
        <v>69</v>
      </c>
    </row>
    <row r="496" spans="1:12">
      <c r="A496" t="s">
        <v>1662</v>
      </c>
      <c r="B496" t="str">
        <f ca="1">inputfromtsbtoolfile!B516</f>
        <v xml:space="preserve"> mark RYPIEN</v>
      </c>
      <c r="C496" t="str">
        <f ca="1">inputfromtsbtoolfile!C516</f>
        <v xml:space="preserve"> Face=0x21</v>
      </c>
      <c r="D496" t="str">
        <f ca="1">inputfromtsbtoolfile!D516</f>
        <v xml:space="preserve"> #11</v>
      </c>
      <c r="E496">
        <f ca="1">inputfromtsbtoolfile!E516</f>
        <v>25</v>
      </c>
      <c r="F496">
        <f ca="1">inputfromtsbtoolfile!F516</f>
        <v>69</v>
      </c>
      <c r="G496">
        <f ca="1">inputfromtsbtoolfile!G516</f>
        <v>6</v>
      </c>
      <c r="H496">
        <f ca="1">inputfromtsbtoolfile!H516</f>
        <v>13</v>
      </c>
      <c r="I496">
        <f ca="1">inputfromtsbtoolfile!I516</f>
        <v>38</v>
      </c>
      <c r="J496">
        <f ca="1">inputfromtsbtoolfile!J516</f>
        <v>44</v>
      </c>
      <c r="K496">
        <f ca="1">inputfromtsbtoolfile!K516</f>
        <v>44</v>
      </c>
      <c r="L496">
        <f ca="1">inputfromtsbtoolfile!L516</f>
        <v>38</v>
      </c>
    </row>
    <row r="497" spans="1:12">
      <c r="A497" t="s">
        <v>1662</v>
      </c>
      <c r="B497" t="str">
        <f ca="1">inputfromtsbtoolfile!B551</f>
        <v xml:space="preserve"> phil SIMMS</v>
      </c>
      <c r="C497" t="str">
        <f ca="1">inputfromtsbtoolfile!C551</f>
        <v xml:space="preserve"> Face=0x34</v>
      </c>
      <c r="D497" t="str">
        <f ca="1">inputfromtsbtoolfile!D551</f>
        <v xml:space="preserve"> #11</v>
      </c>
      <c r="E497">
        <f ca="1">inputfromtsbtoolfile!E551</f>
        <v>25</v>
      </c>
      <c r="F497">
        <f ca="1">inputfromtsbtoolfile!F551</f>
        <v>69</v>
      </c>
      <c r="G497">
        <f ca="1">inputfromtsbtoolfile!G551</f>
        <v>13</v>
      </c>
      <c r="H497">
        <f ca="1">inputfromtsbtoolfile!H551</f>
        <v>13</v>
      </c>
      <c r="I497">
        <f ca="1">inputfromtsbtoolfile!I551</f>
        <v>50</v>
      </c>
      <c r="J497">
        <f ca="1">inputfromtsbtoolfile!J551</f>
        <v>63</v>
      </c>
      <c r="K497">
        <f ca="1">inputfromtsbtoolfile!K551</f>
        <v>63</v>
      </c>
      <c r="L497">
        <f ca="1">inputfromtsbtoolfile!L551</f>
        <v>81</v>
      </c>
    </row>
    <row r="498" spans="1:12">
      <c r="A498" t="s">
        <v>1662</v>
      </c>
      <c r="B498" t="str">
        <f ca="1">inputfromtsbtoolfile!B586</f>
        <v xml:space="preserve"> qb EAGLES</v>
      </c>
      <c r="C498" t="str">
        <f ca="1">inputfromtsbtoolfile!C586</f>
        <v xml:space="preserve"> Face=0xd4</v>
      </c>
      <c r="D498" t="str">
        <f ca="1">inputfromtsbtoolfile!D586</f>
        <v xml:space="preserve"> #0</v>
      </c>
      <c r="E498">
        <f ca="1">inputfromtsbtoolfile!E586</f>
        <v>25</v>
      </c>
      <c r="F498">
        <f ca="1">inputfromtsbtoolfile!F586</f>
        <v>69</v>
      </c>
      <c r="G498">
        <f ca="1">inputfromtsbtoolfile!G586</f>
        <v>56</v>
      </c>
      <c r="H498">
        <f ca="1">inputfromtsbtoolfile!H586</f>
        <v>13</v>
      </c>
      <c r="I498">
        <f ca="1">inputfromtsbtoolfile!I586</f>
        <v>63</v>
      </c>
      <c r="J498">
        <f ca="1">inputfromtsbtoolfile!J586</f>
        <v>69</v>
      </c>
      <c r="K498">
        <f ca="1">inputfromtsbtoolfile!K586</f>
        <v>69</v>
      </c>
      <c r="L498">
        <f ca="1">inputfromtsbtoolfile!L586</f>
        <v>63</v>
      </c>
    </row>
    <row r="499" spans="1:12">
      <c r="A499" t="s">
        <v>1662</v>
      </c>
      <c r="B499" t="str">
        <f ca="1">inputfromtsbtoolfile!B621</f>
        <v xml:space="preserve"> timm ROSENBACH</v>
      </c>
      <c r="C499" t="str">
        <f ca="1">inputfromtsbtoolfile!C621</f>
        <v xml:space="preserve"> Face=0x3a</v>
      </c>
      <c r="D499" t="str">
        <f ca="1">inputfromtsbtoolfile!D621</f>
        <v xml:space="preserve"> #3</v>
      </c>
      <c r="E499">
        <f ca="1">inputfromtsbtoolfile!E621</f>
        <v>25</v>
      </c>
      <c r="F499">
        <f ca="1">inputfromtsbtoolfile!F621</f>
        <v>69</v>
      </c>
      <c r="G499">
        <f ca="1">inputfromtsbtoolfile!G621</f>
        <v>19</v>
      </c>
      <c r="H499">
        <f ca="1">inputfromtsbtoolfile!H621</f>
        <v>13</v>
      </c>
      <c r="I499">
        <f ca="1">inputfromtsbtoolfile!I621</f>
        <v>31</v>
      </c>
      <c r="J499">
        <f ca="1">inputfromtsbtoolfile!J621</f>
        <v>44</v>
      </c>
      <c r="K499">
        <f ca="1">inputfromtsbtoolfile!K621</f>
        <v>44</v>
      </c>
      <c r="L499">
        <f ca="1">inputfromtsbtoolfile!L621</f>
        <v>31</v>
      </c>
    </row>
    <row r="500" spans="1:12">
      <c r="A500" t="s">
        <v>1662</v>
      </c>
      <c r="B500" t="str">
        <f ca="1">inputfromtsbtoolfile!B656</f>
        <v xml:space="preserve"> troy AIKMAN</v>
      </c>
      <c r="C500" t="str">
        <f ca="1">inputfromtsbtoolfile!C656</f>
        <v xml:space="preserve"> Face=0x16</v>
      </c>
      <c r="D500" t="str">
        <f ca="1">inputfromtsbtoolfile!D656</f>
        <v xml:space="preserve"> #8</v>
      </c>
      <c r="E500">
        <f ca="1">inputfromtsbtoolfile!E656</f>
        <v>25</v>
      </c>
      <c r="F500">
        <f ca="1">inputfromtsbtoolfile!F656</f>
        <v>69</v>
      </c>
      <c r="G500">
        <f ca="1">inputfromtsbtoolfile!G656</f>
        <v>13</v>
      </c>
      <c r="H500">
        <f ca="1">inputfromtsbtoolfile!H656</f>
        <v>13</v>
      </c>
      <c r="I500">
        <f ca="1">inputfromtsbtoolfile!I656</f>
        <v>50</v>
      </c>
      <c r="J500">
        <f ca="1">inputfromtsbtoolfile!J656</f>
        <v>44</v>
      </c>
      <c r="K500">
        <f ca="1">inputfromtsbtoolfile!K656</f>
        <v>44</v>
      </c>
      <c r="L500">
        <f ca="1">inputfromtsbtoolfile!L656</f>
        <v>50</v>
      </c>
    </row>
    <row r="501" spans="1:12">
      <c r="A501" t="s">
        <v>1662</v>
      </c>
      <c r="B501" t="str">
        <f ca="1">inputfromtsbtoolfile!B691</f>
        <v xml:space="preserve"> jim HARBAUGH</v>
      </c>
      <c r="C501" t="str">
        <f ca="1">inputfromtsbtoolfile!C691</f>
        <v xml:space="preserve"> Face=0x1d</v>
      </c>
      <c r="D501" t="str">
        <f ca="1">inputfromtsbtoolfile!D691</f>
        <v xml:space="preserve"> #4</v>
      </c>
      <c r="E501">
        <f ca="1">inputfromtsbtoolfile!E691</f>
        <v>25</v>
      </c>
      <c r="F501">
        <f ca="1">inputfromtsbtoolfile!F691</f>
        <v>69</v>
      </c>
      <c r="G501">
        <f ca="1">inputfromtsbtoolfile!G691</f>
        <v>13</v>
      </c>
      <c r="H501">
        <f ca="1">inputfromtsbtoolfile!H691</f>
        <v>13</v>
      </c>
      <c r="I501">
        <f ca="1">inputfromtsbtoolfile!I691</f>
        <v>44</v>
      </c>
      <c r="J501">
        <f ca="1">inputfromtsbtoolfile!J691</f>
        <v>25</v>
      </c>
      <c r="K501">
        <f ca="1">inputfromtsbtoolfile!K691</f>
        <v>25</v>
      </c>
      <c r="L501">
        <f ca="1">inputfromtsbtoolfile!L691</f>
        <v>25</v>
      </c>
    </row>
    <row r="502" spans="1:12">
      <c r="A502" t="s">
        <v>1662</v>
      </c>
      <c r="B502" t="str">
        <f ca="1">inputfromtsbtoolfile!B726</f>
        <v xml:space="preserve"> rodney PEETE</v>
      </c>
      <c r="C502" t="str">
        <f ca="1">inputfromtsbtoolfile!C726</f>
        <v xml:space="preserve"> Face=0xab</v>
      </c>
      <c r="D502" t="str">
        <f ca="1">inputfromtsbtoolfile!D726</f>
        <v xml:space="preserve"> #9</v>
      </c>
      <c r="E502">
        <f ca="1">inputfromtsbtoolfile!E726</f>
        <v>25</v>
      </c>
      <c r="F502">
        <f ca="1">inputfromtsbtoolfile!F726</f>
        <v>69</v>
      </c>
      <c r="G502">
        <f ca="1">inputfromtsbtoolfile!G726</f>
        <v>31</v>
      </c>
      <c r="H502">
        <f ca="1">inputfromtsbtoolfile!H726</f>
        <v>13</v>
      </c>
      <c r="I502">
        <f ca="1">inputfromtsbtoolfile!I726</f>
        <v>38</v>
      </c>
      <c r="J502">
        <f ca="1">inputfromtsbtoolfile!J726</f>
        <v>44</v>
      </c>
      <c r="K502">
        <f ca="1">inputfromtsbtoolfile!K726</f>
        <v>44</v>
      </c>
      <c r="L502">
        <f ca="1">inputfromtsbtoolfile!L726</f>
        <v>25</v>
      </c>
    </row>
    <row r="503" spans="1:12">
      <c r="A503" t="s">
        <v>1662</v>
      </c>
      <c r="B503" t="str">
        <f ca="1">inputfromtsbtoolfile!B761</f>
        <v xml:space="preserve"> don MAJKOWSKI</v>
      </c>
      <c r="C503" t="str">
        <f ca="1">inputfromtsbtoolfile!C761</f>
        <v xml:space="preserve"> Face=0x3f</v>
      </c>
      <c r="D503" t="str">
        <f ca="1">inputfromtsbtoolfile!D761</f>
        <v xml:space="preserve"> #7</v>
      </c>
      <c r="E503">
        <f ca="1">inputfromtsbtoolfile!E761</f>
        <v>25</v>
      </c>
      <c r="F503">
        <f ca="1">inputfromtsbtoolfile!F761</f>
        <v>69</v>
      </c>
      <c r="G503">
        <f ca="1">inputfromtsbtoolfile!G761</f>
        <v>25</v>
      </c>
      <c r="H503">
        <f ca="1">inputfromtsbtoolfile!H761</f>
        <v>13</v>
      </c>
      <c r="I503">
        <f ca="1">inputfromtsbtoolfile!I761</f>
        <v>38</v>
      </c>
      <c r="J503">
        <f ca="1">inputfromtsbtoolfile!J761</f>
        <v>50</v>
      </c>
      <c r="K503">
        <f ca="1">inputfromtsbtoolfile!K761</f>
        <v>50</v>
      </c>
      <c r="L503">
        <f ca="1">inputfromtsbtoolfile!L761</f>
        <v>50</v>
      </c>
    </row>
    <row r="504" spans="1:12">
      <c r="A504" t="s">
        <v>1662</v>
      </c>
      <c r="B504" t="str">
        <f ca="1">inputfromtsbtoolfile!B796</f>
        <v xml:space="preserve"> wade WILSON</v>
      </c>
      <c r="C504" t="str">
        <f ca="1">inputfromtsbtoolfile!C796</f>
        <v xml:space="preserve"> Face=0x21</v>
      </c>
      <c r="D504" t="str">
        <f ca="1">inputfromtsbtoolfile!D796</f>
        <v xml:space="preserve"> #11</v>
      </c>
      <c r="E504">
        <f ca="1">inputfromtsbtoolfile!E796</f>
        <v>25</v>
      </c>
      <c r="F504">
        <f ca="1">inputfromtsbtoolfile!F796</f>
        <v>69</v>
      </c>
      <c r="G504">
        <f ca="1">inputfromtsbtoolfile!G796</f>
        <v>13</v>
      </c>
      <c r="H504">
        <f ca="1">inputfromtsbtoolfile!H796</f>
        <v>13</v>
      </c>
      <c r="I504">
        <f ca="1">inputfromtsbtoolfile!I796</f>
        <v>44</v>
      </c>
      <c r="J504">
        <f ca="1">inputfromtsbtoolfile!J796</f>
        <v>44</v>
      </c>
      <c r="K504">
        <f ca="1">inputfromtsbtoolfile!K796</f>
        <v>44</v>
      </c>
      <c r="L504">
        <f ca="1">inputfromtsbtoolfile!L796</f>
        <v>38</v>
      </c>
    </row>
    <row r="505" spans="1:12">
      <c r="A505" t="s">
        <v>1662</v>
      </c>
      <c r="B505" t="str">
        <f ca="1">inputfromtsbtoolfile!B831</f>
        <v xml:space="preserve"> vinny TESTAVERDE</v>
      </c>
      <c r="C505" t="str">
        <f ca="1">inputfromtsbtoolfile!C831</f>
        <v xml:space="preserve"> Face=0x23</v>
      </c>
      <c r="D505" t="str">
        <f ca="1">inputfromtsbtoolfile!D831</f>
        <v xml:space="preserve"> #14</v>
      </c>
      <c r="E505">
        <f ca="1">inputfromtsbtoolfile!E831</f>
        <v>25</v>
      </c>
      <c r="F505">
        <f ca="1">inputfromtsbtoolfile!F831</f>
        <v>69</v>
      </c>
      <c r="G505">
        <f ca="1">inputfromtsbtoolfile!G831</f>
        <v>31</v>
      </c>
      <c r="H505">
        <f ca="1">inputfromtsbtoolfile!H831</f>
        <v>13</v>
      </c>
      <c r="I505">
        <f ca="1">inputfromtsbtoolfile!I831</f>
        <v>31</v>
      </c>
      <c r="J505">
        <f ca="1">inputfromtsbtoolfile!J831</f>
        <v>56</v>
      </c>
      <c r="K505">
        <f ca="1">inputfromtsbtoolfile!K831</f>
        <v>56</v>
      </c>
      <c r="L505">
        <f ca="1">inputfromtsbtoolfile!L831</f>
        <v>44</v>
      </c>
    </row>
    <row r="506" spans="1:12">
      <c r="A506" t="s">
        <v>1662</v>
      </c>
      <c r="B506" t="str">
        <f ca="1">inputfromtsbtoolfile!B866</f>
        <v xml:space="preserve"> joe MONTANA</v>
      </c>
      <c r="C506" t="str">
        <f ca="1">inputfromtsbtoolfile!C866</f>
        <v xml:space="preserve"> Face=0x1</v>
      </c>
      <c r="D506" t="str">
        <f ca="1">inputfromtsbtoolfile!D866</f>
        <v xml:space="preserve"> #16</v>
      </c>
      <c r="E506">
        <f ca="1">inputfromtsbtoolfile!E866</f>
        <v>25</v>
      </c>
      <c r="F506">
        <f ca="1">inputfromtsbtoolfile!F866</f>
        <v>69</v>
      </c>
      <c r="G506">
        <f ca="1">inputfromtsbtoolfile!G866</f>
        <v>19</v>
      </c>
      <c r="H506">
        <f ca="1">inputfromtsbtoolfile!H866</f>
        <v>13</v>
      </c>
      <c r="I506">
        <f ca="1">inputfromtsbtoolfile!I866</f>
        <v>56</v>
      </c>
      <c r="J506">
        <f ca="1">inputfromtsbtoolfile!J866</f>
        <v>81</v>
      </c>
      <c r="K506">
        <f ca="1">inputfromtsbtoolfile!K866</f>
        <v>81</v>
      </c>
      <c r="L506">
        <f ca="1">inputfromtsbtoolfile!L866</f>
        <v>75</v>
      </c>
    </row>
    <row r="507" spans="1:12">
      <c r="A507" t="s">
        <v>1662</v>
      </c>
      <c r="B507" t="str">
        <f ca="1">inputfromtsbtoolfile!B901</f>
        <v xml:space="preserve"> jim EVERETT</v>
      </c>
      <c r="C507" t="str">
        <f ca="1">inputfromtsbtoolfile!C901</f>
        <v xml:space="preserve"> Face=0x25</v>
      </c>
      <c r="D507" t="str">
        <f ca="1">inputfromtsbtoolfile!D901</f>
        <v xml:space="preserve"> #11</v>
      </c>
      <c r="E507">
        <f ca="1">inputfromtsbtoolfile!E901</f>
        <v>25</v>
      </c>
      <c r="F507">
        <f ca="1">inputfromtsbtoolfile!F901</f>
        <v>69</v>
      </c>
      <c r="G507">
        <f ca="1">inputfromtsbtoolfile!G901</f>
        <v>13</v>
      </c>
      <c r="H507">
        <f ca="1">inputfromtsbtoolfile!H901</f>
        <v>13</v>
      </c>
      <c r="I507">
        <f ca="1">inputfromtsbtoolfile!I901</f>
        <v>56</v>
      </c>
      <c r="J507">
        <f ca="1">inputfromtsbtoolfile!J901</f>
        <v>63</v>
      </c>
      <c r="K507">
        <f ca="1">inputfromtsbtoolfile!K901</f>
        <v>63</v>
      </c>
      <c r="L507">
        <f ca="1">inputfromtsbtoolfile!L901</f>
        <v>44</v>
      </c>
    </row>
    <row r="508" spans="1:12">
      <c r="A508" t="s">
        <v>1662</v>
      </c>
      <c r="B508" t="str">
        <f ca="1">inputfromtsbtoolfile!B936</f>
        <v xml:space="preserve"> john FOURCADE</v>
      </c>
      <c r="C508" t="str">
        <f ca="1">inputfromtsbtoolfile!C936</f>
        <v xml:space="preserve"> Face=0x28</v>
      </c>
      <c r="D508" t="str">
        <f ca="1">inputfromtsbtoolfile!D936</f>
        <v xml:space="preserve"> #11</v>
      </c>
      <c r="E508">
        <f ca="1">inputfromtsbtoolfile!E936</f>
        <v>25</v>
      </c>
      <c r="F508">
        <f ca="1">inputfromtsbtoolfile!F936</f>
        <v>69</v>
      </c>
      <c r="G508">
        <f ca="1">inputfromtsbtoolfile!G936</f>
        <v>13</v>
      </c>
      <c r="H508">
        <f ca="1">inputfromtsbtoolfile!H936</f>
        <v>13</v>
      </c>
      <c r="I508">
        <f ca="1">inputfromtsbtoolfile!I936</f>
        <v>44</v>
      </c>
      <c r="J508">
        <f ca="1">inputfromtsbtoolfile!J936</f>
        <v>44</v>
      </c>
      <c r="K508">
        <f ca="1">inputfromtsbtoolfile!K936</f>
        <v>44</v>
      </c>
      <c r="L508">
        <f ca="1">inputfromtsbtoolfile!L936</f>
        <v>38</v>
      </c>
    </row>
    <row r="509" spans="1:12">
      <c r="A509" t="s">
        <v>1662</v>
      </c>
      <c r="B509" t="str">
        <f ca="1">inputfromtsbtoolfile!B971</f>
        <v xml:space="preserve"> chris MILLER</v>
      </c>
      <c r="C509" t="str">
        <f ca="1">inputfromtsbtoolfile!C971</f>
        <v xml:space="preserve"> Face=0x33</v>
      </c>
      <c r="D509" t="str">
        <f ca="1">inputfromtsbtoolfile!D971</f>
        <v xml:space="preserve"> #12</v>
      </c>
      <c r="E509">
        <f ca="1">inputfromtsbtoolfile!E971</f>
        <v>25</v>
      </c>
      <c r="F509">
        <f ca="1">inputfromtsbtoolfile!F971</f>
        <v>69</v>
      </c>
      <c r="G509">
        <f ca="1">inputfromtsbtoolfile!G971</f>
        <v>13</v>
      </c>
      <c r="H509">
        <f ca="1">inputfromtsbtoolfile!H971</f>
        <v>13</v>
      </c>
      <c r="I509">
        <f ca="1">inputfromtsbtoolfile!I971</f>
        <v>31</v>
      </c>
      <c r="J509">
        <f ca="1">inputfromtsbtoolfile!J971</f>
        <v>44</v>
      </c>
      <c r="K509">
        <f ca="1">inputfromtsbtoolfile!K971</f>
        <v>44</v>
      </c>
      <c r="L509">
        <f ca="1">inputfromtsbtoolfile!L971</f>
        <v>31</v>
      </c>
    </row>
    <row r="510" spans="1:12">
      <c r="A510" t="s">
        <v>1662</v>
      </c>
      <c r="B510" t="str">
        <f ca="1">inputfromtsbtoolfile!B27</f>
        <v xml:space="preserve"> frank REICH</v>
      </c>
      <c r="C510" t="str">
        <f ca="1">inputfromtsbtoolfile!C27</f>
        <v xml:space="preserve"> Face=0x22</v>
      </c>
      <c r="D510" t="str">
        <f ca="1">inputfromtsbtoolfile!D27</f>
        <v xml:space="preserve"> #14</v>
      </c>
      <c r="E510">
        <f ca="1">inputfromtsbtoolfile!E27</f>
        <v>25</v>
      </c>
      <c r="F510">
        <f ca="1">inputfromtsbtoolfile!F27</f>
        <v>69</v>
      </c>
      <c r="G510">
        <f ca="1">inputfromtsbtoolfile!G27</f>
        <v>13</v>
      </c>
      <c r="H510">
        <f ca="1">inputfromtsbtoolfile!H27</f>
        <v>13</v>
      </c>
      <c r="I510">
        <f ca="1">inputfromtsbtoolfile!I27</f>
        <v>31</v>
      </c>
      <c r="J510">
        <f ca="1">inputfromtsbtoolfile!J27</f>
        <v>44</v>
      </c>
      <c r="K510">
        <f ca="1">inputfromtsbtoolfile!K27</f>
        <v>44</v>
      </c>
      <c r="L510">
        <f ca="1">inputfromtsbtoolfile!L27</f>
        <v>50</v>
      </c>
    </row>
    <row r="511" spans="1:12">
      <c r="A511" t="s">
        <v>1662</v>
      </c>
      <c r="B511" t="str">
        <f ca="1">inputfromtsbtoolfile!B62</f>
        <v xml:space="preserve"> jack TRUDEAU</v>
      </c>
      <c r="C511" t="str">
        <f ca="1">inputfromtsbtoolfile!C62</f>
        <v xml:space="preserve"> Face=0x3</v>
      </c>
      <c r="D511" t="str">
        <f ca="1">inputfromtsbtoolfile!D62</f>
        <v xml:space="preserve"> #10</v>
      </c>
      <c r="E511">
        <f ca="1">inputfromtsbtoolfile!E62</f>
        <v>25</v>
      </c>
      <c r="F511">
        <f ca="1">inputfromtsbtoolfile!F62</f>
        <v>69</v>
      </c>
      <c r="G511">
        <f ca="1">inputfromtsbtoolfile!G62</f>
        <v>13</v>
      </c>
      <c r="H511">
        <f ca="1">inputfromtsbtoolfile!H62</f>
        <v>13</v>
      </c>
      <c r="I511">
        <f ca="1">inputfromtsbtoolfile!I62</f>
        <v>31</v>
      </c>
      <c r="J511">
        <f ca="1">inputfromtsbtoolfile!J62</f>
        <v>38</v>
      </c>
      <c r="K511">
        <f ca="1">inputfromtsbtoolfile!K62</f>
        <v>38</v>
      </c>
      <c r="L511">
        <f ca="1">inputfromtsbtoolfile!L62</f>
        <v>50</v>
      </c>
    </row>
    <row r="512" spans="1:12">
      <c r="A512" t="s">
        <v>1662</v>
      </c>
      <c r="B512" t="str">
        <f ca="1">inputfromtsbtoolfile!B97</f>
        <v xml:space="preserve"> scott MITCHELL</v>
      </c>
      <c r="C512" t="str">
        <f ca="1">inputfromtsbtoolfile!C97</f>
        <v xml:space="preserve"> Face=0x40</v>
      </c>
      <c r="D512" t="str">
        <f ca="1">inputfromtsbtoolfile!D97</f>
        <v xml:space="preserve"> #19</v>
      </c>
      <c r="E512">
        <f ca="1">inputfromtsbtoolfile!E97</f>
        <v>25</v>
      </c>
      <c r="F512">
        <f ca="1">inputfromtsbtoolfile!F97</f>
        <v>69</v>
      </c>
      <c r="G512">
        <f ca="1">inputfromtsbtoolfile!G97</f>
        <v>13</v>
      </c>
      <c r="H512">
        <f ca="1">inputfromtsbtoolfile!H97</f>
        <v>13</v>
      </c>
      <c r="I512">
        <f ca="1">inputfromtsbtoolfile!I97</f>
        <v>44</v>
      </c>
      <c r="J512">
        <f ca="1">inputfromtsbtoolfile!J97</f>
        <v>44</v>
      </c>
      <c r="K512">
        <f ca="1">inputfromtsbtoolfile!K97</f>
        <v>44</v>
      </c>
      <c r="L512">
        <f ca="1">inputfromtsbtoolfile!L97</f>
        <v>50</v>
      </c>
    </row>
    <row r="513" spans="1:12">
      <c r="A513" t="s">
        <v>1662</v>
      </c>
      <c r="B513" t="str">
        <f ca="1">inputfromtsbtoolfile!B132</f>
        <v xml:space="preserve"> marc WILSON</v>
      </c>
      <c r="C513" t="str">
        <f ca="1">inputfromtsbtoolfile!C132</f>
        <v xml:space="preserve"> Face=0x33</v>
      </c>
      <c r="D513" t="str">
        <f ca="1">inputfromtsbtoolfile!D132</f>
        <v xml:space="preserve"> #15</v>
      </c>
      <c r="E513">
        <f ca="1">inputfromtsbtoolfile!E132</f>
        <v>25</v>
      </c>
      <c r="F513">
        <f ca="1">inputfromtsbtoolfile!F132</f>
        <v>69</v>
      </c>
      <c r="G513">
        <f ca="1">inputfromtsbtoolfile!G132</f>
        <v>13</v>
      </c>
      <c r="H513">
        <f ca="1">inputfromtsbtoolfile!H132</f>
        <v>13</v>
      </c>
      <c r="I513">
        <f ca="1">inputfromtsbtoolfile!I132</f>
        <v>38</v>
      </c>
      <c r="J513">
        <f ca="1">inputfromtsbtoolfile!J132</f>
        <v>44</v>
      </c>
      <c r="K513">
        <f ca="1">inputfromtsbtoolfile!K132</f>
        <v>44</v>
      </c>
      <c r="L513">
        <f ca="1">inputfromtsbtoolfile!L132</f>
        <v>38</v>
      </c>
    </row>
    <row r="514" spans="1:12">
      <c r="A514" t="s">
        <v>1662</v>
      </c>
      <c r="B514" t="str">
        <f ca="1">inputfromtsbtoolfile!B167</f>
        <v xml:space="preserve"> tony EASON</v>
      </c>
      <c r="C514" t="str">
        <f ca="1">inputfromtsbtoolfile!C167</f>
        <v xml:space="preserve"> Face=0x9</v>
      </c>
      <c r="D514" t="str">
        <f ca="1">inputfromtsbtoolfile!D167</f>
        <v xml:space="preserve"> #11</v>
      </c>
      <c r="E514">
        <f ca="1">inputfromtsbtoolfile!E167</f>
        <v>25</v>
      </c>
      <c r="F514">
        <f ca="1">inputfromtsbtoolfile!F167</f>
        <v>69</v>
      </c>
      <c r="G514">
        <f ca="1">inputfromtsbtoolfile!G167</f>
        <v>13</v>
      </c>
      <c r="H514">
        <f ca="1">inputfromtsbtoolfile!H167</f>
        <v>13</v>
      </c>
      <c r="I514">
        <f ca="1">inputfromtsbtoolfile!I167</f>
        <v>44</v>
      </c>
      <c r="J514">
        <f ca="1">inputfromtsbtoolfile!J167</f>
        <v>44</v>
      </c>
      <c r="K514">
        <f ca="1">inputfromtsbtoolfile!K167</f>
        <v>44</v>
      </c>
      <c r="L514">
        <f ca="1">inputfromtsbtoolfile!L167</f>
        <v>31</v>
      </c>
    </row>
    <row r="515" spans="1:12">
      <c r="A515" t="s">
        <v>1662</v>
      </c>
      <c r="B515" t="str">
        <f ca="1">inputfromtsbtoolfile!B202</f>
        <v xml:space="preserve"> erik WILHELM</v>
      </c>
      <c r="C515" t="str">
        <f ca="1">inputfromtsbtoolfile!C202</f>
        <v xml:space="preserve"> Face=0x34</v>
      </c>
      <c r="D515" t="str">
        <f ca="1">inputfromtsbtoolfile!D202</f>
        <v xml:space="preserve"> #4</v>
      </c>
      <c r="E515">
        <f ca="1">inputfromtsbtoolfile!E202</f>
        <v>25</v>
      </c>
      <c r="F515">
        <f ca="1">inputfromtsbtoolfile!F202</f>
        <v>69</v>
      </c>
      <c r="G515">
        <f ca="1">inputfromtsbtoolfile!G202</f>
        <v>13</v>
      </c>
      <c r="H515">
        <f ca="1">inputfromtsbtoolfile!H202</f>
        <v>13</v>
      </c>
      <c r="I515">
        <f ca="1">inputfromtsbtoolfile!I202</f>
        <v>44</v>
      </c>
      <c r="J515">
        <f ca="1">inputfromtsbtoolfile!J202</f>
        <v>44</v>
      </c>
      <c r="K515">
        <f ca="1">inputfromtsbtoolfile!K202</f>
        <v>44</v>
      </c>
      <c r="L515">
        <f ca="1">inputfromtsbtoolfile!L202</f>
        <v>38</v>
      </c>
    </row>
    <row r="516" spans="1:12">
      <c r="A516" t="s">
        <v>1662</v>
      </c>
      <c r="B516" t="str">
        <f ca="1">inputfromtsbtoolfile!B237</f>
        <v xml:space="preserve"> mike PAGEL</v>
      </c>
      <c r="C516" t="str">
        <f ca="1">inputfromtsbtoolfile!C237</f>
        <v xml:space="preserve"> Face=0x46</v>
      </c>
      <c r="D516" t="str">
        <f ca="1">inputfromtsbtoolfile!D237</f>
        <v xml:space="preserve"> #10</v>
      </c>
      <c r="E516">
        <f ca="1">inputfromtsbtoolfile!E237</f>
        <v>25</v>
      </c>
      <c r="F516">
        <f ca="1">inputfromtsbtoolfile!F237</f>
        <v>69</v>
      </c>
      <c r="G516">
        <f ca="1">inputfromtsbtoolfile!G237</f>
        <v>25</v>
      </c>
      <c r="H516">
        <f ca="1">inputfromtsbtoolfile!H237</f>
        <v>13</v>
      </c>
      <c r="I516">
        <f ca="1">inputfromtsbtoolfile!I237</f>
        <v>38</v>
      </c>
      <c r="J516">
        <f ca="1">inputfromtsbtoolfile!J237</f>
        <v>31</v>
      </c>
      <c r="K516">
        <f ca="1">inputfromtsbtoolfile!K237</f>
        <v>31</v>
      </c>
      <c r="L516">
        <f ca="1">inputfromtsbtoolfile!L237</f>
        <v>38</v>
      </c>
    </row>
    <row r="517" spans="1:12">
      <c r="A517" t="s">
        <v>1662</v>
      </c>
      <c r="B517" t="str">
        <f ca="1">inputfromtsbtoolfile!B272</f>
        <v xml:space="preserve"> cody CARLSON</v>
      </c>
      <c r="C517" t="str">
        <f ca="1">inputfromtsbtoolfile!C272</f>
        <v xml:space="preserve"> Face=0x9</v>
      </c>
      <c r="D517" t="str">
        <f ca="1">inputfromtsbtoolfile!D272</f>
        <v xml:space="preserve"> #14</v>
      </c>
      <c r="E517">
        <f ca="1">inputfromtsbtoolfile!E272</f>
        <v>25</v>
      </c>
      <c r="F517">
        <f ca="1">inputfromtsbtoolfile!F272</f>
        <v>69</v>
      </c>
      <c r="G517">
        <f ca="1">inputfromtsbtoolfile!G272</f>
        <v>13</v>
      </c>
      <c r="H517">
        <f ca="1">inputfromtsbtoolfile!H272</f>
        <v>13</v>
      </c>
      <c r="I517">
        <f ca="1">inputfromtsbtoolfile!I272</f>
        <v>44</v>
      </c>
      <c r="J517">
        <f ca="1">inputfromtsbtoolfile!J272</f>
        <v>31</v>
      </c>
      <c r="K517">
        <f ca="1">inputfromtsbtoolfile!K272</f>
        <v>31</v>
      </c>
      <c r="L517">
        <f ca="1">inputfromtsbtoolfile!L272</f>
        <v>44</v>
      </c>
    </row>
    <row r="518" spans="1:12">
      <c r="A518" t="s">
        <v>1662</v>
      </c>
      <c r="B518" t="str">
        <f ca="1">inputfromtsbtoolfile!B307</f>
        <v xml:space="preserve"> rick STROM</v>
      </c>
      <c r="C518" t="str">
        <f ca="1">inputfromtsbtoolfile!C307</f>
        <v xml:space="preserve"> Face=0x42</v>
      </c>
      <c r="D518" t="str">
        <f ca="1">inputfromtsbtoolfile!D307</f>
        <v xml:space="preserve"> #11</v>
      </c>
      <c r="E518">
        <f ca="1">inputfromtsbtoolfile!E307</f>
        <v>25</v>
      </c>
      <c r="F518">
        <f ca="1">inputfromtsbtoolfile!F307</f>
        <v>69</v>
      </c>
      <c r="G518">
        <f ca="1">inputfromtsbtoolfile!G307</f>
        <v>13</v>
      </c>
      <c r="H518">
        <f ca="1">inputfromtsbtoolfile!H307</f>
        <v>13</v>
      </c>
      <c r="I518">
        <f ca="1">inputfromtsbtoolfile!I307</f>
        <v>44</v>
      </c>
      <c r="J518">
        <f ca="1">inputfromtsbtoolfile!J307</f>
        <v>38</v>
      </c>
      <c r="K518">
        <f ca="1">inputfromtsbtoolfile!K307</f>
        <v>38</v>
      </c>
      <c r="L518">
        <f ca="1">inputfromtsbtoolfile!L307</f>
        <v>38</v>
      </c>
    </row>
    <row r="519" spans="1:12">
      <c r="A519" t="s">
        <v>1662</v>
      </c>
      <c r="B519" t="str">
        <f ca="1">inputfromtsbtoolfile!B342</f>
        <v xml:space="preserve"> gary KUBIAK</v>
      </c>
      <c r="C519" t="str">
        <f ca="1">inputfromtsbtoolfile!C342</f>
        <v xml:space="preserve"> Face=0x17</v>
      </c>
      <c r="D519" t="str">
        <f ca="1">inputfromtsbtoolfile!D342</f>
        <v xml:space="preserve"> #8</v>
      </c>
      <c r="E519">
        <f ca="1">inputfromtsbtoolfile!E342</f>
        <v>25</v>
      </c>
      <c r="F519">
        <f ca="1">inputfromtsbtoolfile!F342</f>
        <v>69</v>
      </c>
      <c r="G519">
        <f ca="1">inputfromtsbtoolfile!G342</f>
        <v>13</v>
      </c>
      <c r="H519">
        <f ca="1">inputfromtsbtoolfile!H342</f>
        <v>13</v>
      </c>
      <c r="I519">
        <f ca="1">inputfromtsbtoolfile!I342</f>
        <v>44</v>
      </c>
      <c r="J519">
        <f ca="1">inputfromtsbtoolfile!J342</f>
        <v>38</v>
      </c>
      <c r="K519">
        <f ca="1">inputfromtsbtoolfile!K342</f>
        <v>38</v>
      </c>
      <c r="L519">
        <f ca="1">inputfromtsbtoolfile!L342</f>
        <v>38</v>
      </c>
    </row>
    <row r="520" spans="1:12">
      <c r="A520" t="s">
        <v>1662</v>
      </c>
      <c r="B520" t="str">
        <f ca="1">inputfromtsbtoolfile!B377</f>
        <v xml:space="preserve"> mike ELKINS</v>
      </c>
      <c r="C520" t="str">
        <f ca="1">inputfromtsbtoolfile!C377</f>
        <v xml:space="preserve"> Face=0x40</v>
      </c>
      <c r="D520" t="str">
        <f ca="1">inputfromtsbtoolfile!D377</f>
        <v xml:space="preserve"> #10</v>
      </c>
      <c r="E520">
        <f ca="1">inputfromtsbtoolfile!E377</f>
        <v>25</v>
      </c>
      <c r="F520">
        <f ca="1">inputfromtsbtoolfile!F377</f>
        <v>69</v>
      </c>
      <c r="G520">
        <f ca="1">inputfromtsbtoolfile!G377</f>
        <v>13</v>
      </c>
      <c r="H520">
        <f ca="1">inputfromtsbtoolfile!H377</f>
        <v>13</v>
      </c>
      <c r="I520">
        <f ca="1">inputfromtsbtoolfile!I377</f>
        <v>44</v>
      </c>
      <c r="J520">
        <f ca="1">inputfromtsbtoolfile!J377</f>
        <v>38</v>
      </c>
      <c r="K520">
        <f ca="1">inputfromtsbtoolfile!K377</f>
        <v>38</v>
      </c>
      <c r="L520">
        <f ca="1">inputfromtsbtoolfile!L377</f>
        <v>38</v>
      </c>
    </row>
    <row r="521" spans="1:12">
      <c r="A521" t="s">
        <v>1662</v>
      </c>
      <c r="B521" t="str">
        <f ca="1">inputfromtsbtoolfile!B412</f>
        <v xml:space="preserve"> steve BEUERLEIN</v>
      </c>
      <c r="C521" t="str">
        <f ca="1">inputfromtsbtoolfile!C412</f>
        <v xml:space="preserve"> Face=0x10</v>
      </c>
      <c r="D521" t="str">
        <f ca="1">inputfromtsbtoolfile!D412</f>
        <v xml:space="preserve"> #7</v>
      </c>
      <c r="E521">
        <f ca="1">inputfromtsbtoolfile!E412</f>
        <v>25</v>
      </c>
      <c r="F521">
        <f ca="1">inputfromtsbtoolfile!F412</f>
        <v>69</v>
      </c>
      <c r="G521">
        <f ca="1">inputfromtsbtoolfile!G412</f>
        <v>13</v>
      </c>
      <c r="H521">
        <f ca="1">inputfromtsbtoolfile!H412</f>
        <v>13</v>
      </c>
      <c r="I521">
        <f ca="1">inputfromtsbtoolfile!I412</f>
        <v>44</v>
      </c>
      <c r="J521">
        <f ca="1">inputfromtsbtoolfile!J412</f>
        <v>38</v>
      </c>
      <c r="K521">
        <f ca="1">inputfromtsbtoolfile!K412</f>
        <v>38</v>
      </c>
      <c r="L521">
        <f ca="1">inputfromtsbtoolfile!L412</f>
        <v>38</v>
      </c>
    </row>
    <row r="522" spans="1:12">
      <c r="A522" t="s">
        <v>1662</v>
      </c>
      <c r="B522" t="str">
        <f ca="1">inputfromtsbtoolfile!B447</f>
        <v xml:space="preserve"> mark VLASIC</v>
      </c>
      <c r="C522" t="str">
        <f ca="1">inputfromtsbtoolfile!C447</f>
        <v xml:space="preserve"> Face=0x31</v>
      </c>
      <c r="D522" t="str">
        <f ca="1">inputfromtsbtoolfile!D447</f>
        <v xml:space="preserve"> #13</v>
      </c>
      <c r="E522">
        <f ca="1">inputfromtsbtoolfile!E447</f>
        <v>25</v>
      </c>
      <c r="F522">
        <f ca="1">inputfromtsbtoolfile!F447</f>
        <v>69</v>
      </c>
      <c r="G522">
        <f ca="1">inputfromtsbtoolfile!G447</f>
        <v>13</v>
      </c>
      <c r="H522">
        <f ca="1">inputfromtsbtoolfile!H447</f>
        <v>13</v>
      </c>
      <c r="I522">
        <f ca="1">inputfromtsbtoolfile!I447</f>
        <v>44</v>
      </c>
      <c r="J522">
        <f ca="1">inputfromtsbtoolfile!J447</f>
        <v>38</v>
      </c>
      <c r="K522">
        <f ca="1">inputfromtsbtoolfile!K447</f>
        <v>38</v>
      </c>
      <c r="L522">
        <f ca="1">inputfromtsbtoolfile!L447</f>
        <v>38</v>
      </c>
    </row>
    <row r="523" spans="1:12">
      <c r="A523" t="s">
        <v>1662</v>
      </c>
      <c r="B523" t="str">
        <f ca="1">inputfromtsbtoolfile!B482</f>
        <v xml:space="preserve"> kelly STOUFFER</v>
      </c>
      <c r="C523" t="str">
        <f ca="1">inputfromtsbtoolfile!C482</f>
        <v xml:space="preserve"> Face=0x12</v>
      </c>
      <c r="D523" t="str">
        <f ca="1">inputfromtsbtoolfile!D482</f>
        <v xml:space="preserve"> #11</v>
      </c>
      <c r="E523">
        <f ca="1">inputfromtsbtoolfile!E482</f>
        <v>25</v>
      </c>
      <c r="F523">
        <f ca="1">inputfromtsbtoolfile!F482</f>
        <v>69</v>
      </c>
      <c r="G523">
        <f ca="1">inputfromtsbtoolfile!G482</f>
        <v>13</v>
      </c>
      <c r="H523">
        <f ca="1">inputfromtsbtoolfile!H482</f>
        <v>13</v>
      </c>
      <c r="I523">
        <f ca="1">inputfromtsbtoolfile!I482</f>
        <v>44</v>
      </c>
      <c r="J523">
        <f ca="1">inputfromtsbtoolfile!J482</f>
        <v>38</v>
      </c>
      <c r="K523">
        <f ca="1">inputfromtsbtoolfile!K482</f>
        <v>38</v>
      </c>
      <c r="L523">
        <f ca="1">inputfromtsbtoolfile!L482</f>
        <v>38</v>
      </c>
    </row>
    <row r="524" spans="1:12">
      <c r="A524" t="s">
        <v>1662</v>
      </c>
      <c r="B524" t="str">
        <f ca="1">inputfromtsbtoolfile!B517</f>
        <v xml:space="preserve"> stan HUMPHRIES</v>
      </c>
      <c r="C524" t="str">
        <f ca="1">inputfromtsbtoolfile!C517</f>
        <v xml:space="preserve"> Face=0x1f</v>
      </c>
      <c r="D524" t="str">
        <f ca="1">inputfromtsbtoolfile!D517</f>
        <v xml:space="preserve"> #16</v>
      </c>
      <c r="E524">
        <f ca="1">inputfromtsbtoolfile!E517</f>
        <v>25</v>
      </c>
      <c r="F524">
        <f ca="1">inputfromtsbtoolfile!F517</f>
        <v>69</v>
      </c>
      <c r="G524">
        <f ca="1">inputfromtsbtoolfile!G517</f>
        <v>13</v>
      </c>
      <c r="H524">
        <f ca="1">inputfromtsbtoolfile!H517</f>
        <v>13</v>
      </c>
      <c r="I524">
        <f ca="1">inputfromtsbtoolfile!I517</f>
        <v>44</v>
      </c>
      <c r="J524">
        <f ca="1">inputfromtsbtoolfile!J517</f>
        <v>38</v>
      </c>
      <c r="K524">
        <f ca="1">inputfromtsbtoolfile!K517</f>
        <v>38</v>
      </c>
      <c r="L524">
        <f ca="1">inputfromtsbtoolfile!L517</f>
        <v>38</v>
      </c>
    </row>
    <row r="525" spans="1:12">
      <c r="A525" t="s">
        <v>1662</v>
      </c>
      <c r="B525" t="str">
        <f ca="1">inputfromtsbtoolfile!B552</f>
        <v xml:space="preserve"> jeff HOSTETLER</v>
      </c>
      <c r="C525" t="str">
        <f ca="1">inputfromtsbtoolfile!C552</f>
        <v xml:space="preserve"> Face=0x19</v>
      </c>
      <c r="D525" t="str">
        <f ca="1">inputfromtsbtoolfile!D552</f>
        <v xml:space="preserve"> #15</v>
      </c>
      <c r="E525">
        <f ca="1">inputfromtsbtoolfile!E552</f>
        <v>25</v>
      </c>
      <c r="F525">
        <f ca="1">inputfromtsbtoolfile!F552</f>
        <v>69</v>
      </c>
      <c r="G525">
        <f ca="1">inputfromtsbtoolfile!G552</f>
        <v>25</v>
      </c>
      <c r="H525">
        <f ca="1">inputfromtsbtoolfile!H552</f>
        <v>13</v>
      </c>
      <c r="I525">
        <f ca="1">inputfromtsbtoolfile!I552</f>
        <v>38</v>
      </c>
      <c r="J525">
        <f ca="1">inputfromtsbtoolfile!J552</f>
        <v>31</v>
      </c>
      <c r="K525">
        <f ca="1">inputfromtsbtoolfile!K552</f>
        <v>31</v>
      </c>
      <c r="L525">
        <f ca="1">inputfromtsbtoolfile!L552</f>
        <v>19</v>
      </c>
    </row>
    <row r="526" spans="1:12">
      <c r="A526" t="s">
        <v>1662</v>
      </c>
      <c r="B526" t="str">
        <f ca="1">inputfromtsbtoolfile!B587</f>
        <v xml:space="preserve"> jim MCMAHON</v>
      </c>
      <c r="C526" t="str">
        <f ca="1">inputfromtsbtoolfile!C587</f>
        <v xml:space="preserve"> Face=0x1b</v>
      </c>
      <c r="D526" t="str">
        <f ca="1">inputfromtsbtoolfile!D587</f>
        <v xml:space="preserve"> #9</v>
      </c>
      <c r="E526">
        <f ca="1">inputfromtsbtoolfile!E587</f>
        <v>25</v>
      </c>
      <c r="F526">
        <f ca="1">inputfromtsbtoolfile!F587</f>
        <v>69</v>
      </c>
      <c r="G526">
        <f ca="1">inputfromtsbtoolfile!G587</f>
        <v>6</v>
      </c>
      <c r="H526">
        <f ca="1">inputfromtsbtoolfile!H587</f>
        <v>13</v>
      </c>
      <c r="I526">
        <f ca="1">inputfromtsbtoolfile!I587</f>
        <v>38</v>
      </c>
      <c r="J526">
        <f ca="1">inputfromtsbtoolfile!J587</f>
        <v>38</v>
      </c>
      <c r="K526">
        <f ca="1">inputfromtsbtoolfile!K587</f>
        <v>38</v>
      </c>
      <c r="L526">
        <f ca="1">inputfromtsbtoolfile!L587</f>
        <v>38</v>
      </c>
    </row>
    <row r="527" spans="1:12">
      <c r="A527" t="s">
        <v>1662</v>
      </c>
      <c r="B527" t="str">
        <f ca="1">inputfromtsbtoolfile!B622</f>
        <v xml:space="preserve"> tom TUPA</v>
      </c>
      <c r="C527" t="str">
        <f ca="1">inputfromtsbtoolfile!C622</f>
        <v xml:space="preserve"> Face=0x21</v>
      </c>
      <c r="D527" t="str">
        <f ca="1">inputfromtsbtoolfile!D622</f>
        <v xml:space="preserve"> #19</v>
      </c>
      <c r="E527">
        <f ca="1">inputfromtsbtoolfile!E622</f>
        <v>25</v>
      </c>
      <c r="F527">
        <f ca="1">inputfromtsbtoolfile!F622</f>
        <v>69</v>
      </c>
      <c r="G527">
        <f ca="1">inputfromtsbtoolfile!G622</f>
        <v>13</v>
      </c>
      <c r="H527">
        <f ca="1">inputfromtsbtoolfile!H622</f>
        <v>13</v>
      </c>
      <c r="I527">
        <f ca="1">inputfromtsbtoolfile!I622</f>
        <v>44</v>
      </c>
      <c r="J527">
        <f ca="1">inputfromtsbtoolfile!J622</f>
        <v>38</v>
      </c>
      <c r="K527">
        <f ca="1">inputfromtsbtoolfile!K622</f>
        <v>38</v>
      </c>
      <c r="L527">
        <f ca="1">inputfromtsbtoolfile!L622</f>
        <v>38</v>
      </c>
    </row>
    <row r="528" spans="1:12">
      <c r="A528" t="s">
        <v>1662</v>
      </c>
      <c r="B528" t="str">
        <f ca="1">inputfromtsbtoolfile!B657</f>
        <v xml:space="preserve"> babe LAUFENBERG</v>
      </c>
      <c r="C528" t="str">
        <f ca="1">inputfromtsbtoolfile!C657</f>
        <v xml:space="preserve"> Face=0x5</v>
      </c>
      <c r="D528" t="str">
        <f ca="1">inputfromtsbtoolfile!D657</f>
        <v xml:space="preserve"> #15</v>
      </c>
      <c r="E528">
        <f ca="1">inputfromtsbtoolfile!E657</f>
        <v>25</v>
      </c>
      <c r="F528">
        <f ca="1">inputfromtsbtoolfile!F657</f>
        <v>69</v>
      </c>
      <c r="G528">
        <f ca="1">inputfromtsbtoolfile!G657</f>
        <v>13</v>
      </c>
      <c r="H528">
        <f ca="1">inputfromtsbtoolfile!H657</f>
        <v>13</v>
      </c>
      <c r="I528">
        <f ca="1">inputfromtsbtoolfile!I657</f>
        <v>44</v>
      </c>
      <c r="J528">
        <f ca="1">inputfromtsbtoolfile!J657</f>
        <v>38</v>
      </c>
      <c r="K528">
        <f ca="1">inputfromtsbtoolfile!K657</f>
        <v>38</v>
      </c>
      <c r="L528">
        <f ca="1">inputfromtsbtoolfile!L657</f>
        <v>38</v>
      </c>
    </row>
    <row r="529" spans="1:12">
      <c r="A529" t="s">
        <v>1662</v>
      </c>
      <c r="B529" t="str">
        <f ca="1">inputfromtsbtoolfile!B692</f>
        <v xml:space="preserve"> mike TOMCZAK</v>
      </c>
      <c r="C529" t="str">
        <f ca="1">inputfromtsbtoolfile!C692</f>
        <v xml:space="preserve"> Face=0x1f</v>
      </c>
      <c r="D529" t="str">
        <f ca="1">inputfromtsbtoolfile!D692</f>
        <v xml:space="preserve"> #18</v>
      </c>
      <c r="E529">
        <f ca="1">inputfromtsbtoolfile!E692</f>
        <v>25</v>
      </c>
      <c r="F529">
        <f ca="1">inputfromtsbtoolfile!F692</f>
        <v>69</v>
      </c>
      <c r="G529">
        <f ca="1">inputfromtsbtoolfile!G692</f>
        <v>13</v>
      </c>
      <c r="H529">
        <f ca="1">inputfromtsbtoolfile!H692</f>
        <v>13</v>
      </c>
      <c r="I529">
        <f ca="1">inputfromtsbtoolfile!I692</f>
        <v>44</v>
      </c>
      <c r="J529">
        <f ca="1">inputfromtsbtoolfile!J692</f>
        <v>31</v>
      </c>
      <c r="K529">
        <f ca="1">inputfromtsbtoolfile!K692</f>
        <v>31</v>
      </c>
      <c r="L529">
        <f ca="1">inputfromtsbtoolfile!L692</f>
        <v>38</v>
      </c>
    </row>
    <row r="530" spans="1:12">
      <c r="A530" t="s">
        <v>1662</v>
      </c>
      <c r="B530" t="str">
        <f ca="1">inputfromtsbtoolfile!B727</f>
        <v xml:space="preserve"> andre WARE</v>
      </c>
      <c r="C530" t="str">
        <f ca="1">inputfromtsbtoolfile!C727</f>
        <v xml:space="preserve"> Face=0x92</v>
      </c>
      <c r="D530" t="str">
        <f ca="1">inputfromtsbtoolfile!D727</f>
        <v xml:space="preserve"> #11</v>
      </c>
      <c r="E530">
        <f ca="1">inputfromtsbtoolfile!E727</f>
        <v>25</v>
      </c>
      <c r="F530">
        <f ca="1">inputfromtsbtoolfile!F727</f>
        <v>69</v>
      </c>
      <c r="G530">
        <f ca="1">inputfromtsbtoolfile!G727</f>
        <v>25</v>
      </c>
      <c r="H530">
        <f ca="1">inputfromtsbtoolfile!H727</f>
        <v>13</v>
      </c>
      <c r="I530">
        <f ca="1">inputfromtsbtoolfile!I727</f>
        <v>44</v>
      </c>
      <c r="J530">
        <f ca="1">inputfromtsbtoolfile!J727</f>
        <v>38</v>
      </c>
      <c r="K530">
        <f ca="1">inputfromtsbtoolfile!K727</f>
        <v>38</v>
      </c>
      <c r="L530">
        <f ca="1">inputfromtsbtoolfile!L727</f>
        <v>44</v>
      </c>
    </row>
    <row r="531" spans="1:12">
      <c r="A531" t="s">
        <v>1662</v>
      </c>
      <c r="B531" t="str">
        <f ca="1">inputfromtsbtoolfile!B762</f>
        <v xml:space="preserve"> anthony DILWEG</v>
      </c>
      <c r="C531" t="str">
        <f ca="1">inputfromtsbtoolfile!C762</f>
        <v xml:space="preserve"> Face=0x8</v>
      </c>
      <c r="D531" t="str">
        <f ca="1">inputfromtsbtoolfile!D762</f>
        <v xml:space="preserve"> #8</v>
      </c>
      <c r="E531">
        <f ca="1">inputfromtsbtoolfile!E762</f>
        <v>25</v>
      </c>
      <c r="F531">
        <f ca="1">inputfromtsbtoolfile!F762</f>
        <v>69</v>
      </c>
      <c r="G531">
        <f ca="1">inputfromtsbtoolfile!G762</f>
        <v>13</v>
      </c>
      <c r="H531">
        <f ca="1">inputfromtsbtoolfile!H762</f>
        <v>13</v>
      </c>
      <c r="I531">
        <f ca="1">inputfromtsbtoolfile!I762</f>
        <v>44</v>
      </c>
      <c r="J531">
        <f ca="1">inputfromtsbtoolfile!J762</f>
        <v>38</v>
      </c>
      <c r="K531">
        <f ca="1">inputfromtsbtoolfile!K762</f>
        <v>38</v>
      </c>
      <c r="L531">
        <f ca="1">inputfromtsbtoolfile!L762</f>
        <v>38</v>
      </c>
    </row>
    <row r="532" spans="1:12">
      <c r="A532" t="s">
        <v>1662</v>
      </c>
      <c r="B532" t="str">
        <f ca="1">inputfromtsbtoolfile!B797</f>
        <v xml:space="preserve"> rich GANNON</v>
      </c>
      <c r="C532" t="str">
        <f ca="1">inputfromtsbtoolfile!C797</f>
        <v xml:space="preserve"> Face=0x22</v>
      </c>
      <c r="D532" t="str">
        <f ca="1">inputfromtsbtoolfile!D797</f>
        <v xml:space="preserve"> #16</v>
      </c>
      <c r="E532">
        <f ca="1">inputfromtsbtoolfile!E797</f>
        <v>25</v>
      </c>
      <c r="F532">
        <f ca="1">inputfromtsbtoolfile!F797</f>
        <v>69</v>
      </c>
      <c r="G532">
        <f ca="1">inputfromtsbtoolfile!G797</f>
        <v>13</v>
      </c>
      <c r="H532">
        <f ca="1">inputfromtsbtoolfile!H797</f>
        <v>13</v>
      </c>
      <c r="I532">
        <f ca="1">inputfromtsbtoolfile!I797</f>
        <v>25</v>
      </c>
      <c r="J532">
        <f ca="1">inputfromtsbtoolfile!J797</f>
        <v>38</v>
      </c>
      <c r="K532">
        <f ca="1">inputfromtsbtoolfile!K797</f>
        <v>38</v>
      </c>
      <c r="L532">
        <f ca="1">inputfromtsbtoolfile!L797</f>
        <v>31</v>
      </c>
    </row>
    <row r="533" spans="1:12">
      <c r="A533" t="s">
        <v>1662</v>
      </c>
      <c r="B533" t="str">
        <f ca="1">inputfromtsbtoolfile!B832</f>
        <v xml:space="preserve"> jeff CARLSON</v>
      </c>
      <c r="C533" t="str">
        <f ca="1">inputfromtsbtoolfile!C832</f>
        <v xml:space="preserve"> Face=0x42</v>
      </c>
      <c r="D533" t="str">
        <f ca="1">inputfromtsbtoolfile!D832</f>
        <v xml:space="preserve"> #7</v>
      </c>
      <c r="E533">
        <f ca="1">inputfromtsbtoolfile!E832</f>
        <v>25</v>
      </c>
      <c r="F533">
        <f ca="1">inputfromtsbtoolfile!F832</f>
        <v>69</v>
      </c>
      <c r="G533">
        <f ca="1">inputfromtsbtoolfile!G832</f>
        <v>13</v>
      </c>
      <c r="H533">
        <f ca="1">inputfromtsbtoolfile!H832</f>
        <v>13</v>
      </c>
      <c r="I533">
        <f ca="1">inputfromtsbtoolfile!I832</f>
        <v>44</v>
      </c>
      <c r="J533">
        <f ca="1">inputfromtsbtoolfile!J832</f>
        <v>38</v>
      </c>
      <c r="K533">
        <f ca="1">inputfromtsbtoolfile!K832</f>
        <v>38</v>
      </c>
      <c r="L533">
        <f ca="1">inputfromtsbtoolfile!L832</f>
        <v>38</v>
      </c>
    </row>
    <row r="534" spans="1:12">
      <c r="A534" t="s">
        <v>1662</v>
      </c>
      <c r="B534" t="str">
        <f ca="1">inputfromtsbtoolfile!B867</f>
        <v xml:space="preserve"> steve YOUNG</v>
      </c>
      <c r="C534" t="str">
        <f ca="1">inputfromtsbtoolfile!C867</f>
        <v xml:space="preserve"> Face=0x33</v>
      </c>
      <c r="D534" t="str">
        <f ca="1">inputfromtsbtoolfile!D867</f>
        <v xml:space="preserve"> #8</v>
      </c>
      <c r="E534">
        <f ca="1">inputfromtsbtoolfile!E867</f>
        <v>25</v>
      </c>
      <c r="F534">
        <f ca="1">inputfromtsbtoolfile!F867</f>
        <v>69</v>
      </c>
      <c r="G534">
        <f ca="1">inputfromtsbtoolfile!G867</f>
        <v>25</v>
      </c>
      <c r="H534">
        <f ca="1">inputfromtsbtoolfile!H867</f>
        <v>13</v>
      </c>
      <c r="I534">
        <f ca="1">inputfromtsbtoolfile!I867</f>
        <v>56</v>
      </c>
      <c r="J534">
        <f ca="1">inputfromtsbtoolfile!J867</f>
        <v>44</v>
      </c>
      <c r="K534">
        <f ca="1">inputfromtsbtoolfile!K867</f>
        <v>44</v>
      </c>
      <c r="L534">
        <f ca="1">inputfromtsbtoolfile!L867</f>
        <v>56</v>
      </c>
    </row>
    <row r="535" spans="1:12">
      <c r="A535" t="s">
        <v>1662</v>
      </c>
      <c r="B535" t="str">
        <f ca="1">inputfromtsbtoolfile!B902</f>
        <v xml:space="preserve"> chuck LONG</v>
      </c>
      <c r="C535" t="str">
        <f ca="1">inputfromtsbtoolfile!C902</f>
        <v xml:space="preserve"> Face=0x15</v>
      </c>
      <c r="D535" t="str">
        <f ca="1">inputfromtsbtoolfile!D902</f>
        <v xml:space="preserve"> #16</v>
      </c>
      <c r="E535">
        <f ca="1">inputfromtsbtoolfile!E902</f>
        <v>25</v>
      </c>
      <c r="F535">
        <f ca="1">inputfromtsbtoolfile!F902</f>
        <v>69</v>
      </c>
      <c r="G535">
        <f ca="1">inputfromtsbtoolfile!G902</f>
        <v>13</v>
      </c>
      <c r="H535">
        <f ca="1">inputfromtsbtoolfile!H902</f>
        <v>13</v>
      </c>
      <c r="I535">
        <f ca="1">inputfromtsbtoolfile!I902</f>
        <v>44</v>
      </c>
      <c r="J535">
        <f ca="1">inputfromtsbtoolfile!J902</f>
        <v>38</v>
      </c>
      <c r="K535">
        <f ca="1">inputfromtsbtoolfile!K902</f>
        <v>38</v>
      </c>
      <c r="L535">
        <f ca="1">inputfromtsbtoolfile!L902</f>
        <v>38</v>
      </c>
    </row>
    <row r="536" spans="1:12">
      <c r="A536" t="s">
        <v>1662</v>
      </c>
      <c r="B536" t="str">
        <f ca="1">inputfromtsbtoolfile!B937</f>
        <v xml:space="preserve"> steve WALSH</v>
      </c>
      <c r="C536" t="str">
        <f ca="1">inputfromtsbtoolfile!C937</f>
        <v xml:space="preserve"> Face=0x26</v>
      </c>
      <c r="D536" t="str">
        <f ca="1">inputfromtsbtoolfile!D937</f>
        <v xml:space="preserve"> #3</v>
      </c>
      <c r="E536">
        <f ca="1">inputfromtsbtoolfile!E937</f>
        <v>25</v>
      </c>
      <c r="F536">
        <f ca="1">inputfromtsbtoolfile!F937</f>
        <v>69</v>
      </c>
      <c r="G536">
        <f ca="1">inputfromtsbtoolfile!G937</f>
        <v>13</v>
      </c>
      <c r="H536">
        <f ca="1">inputfromtsbtoolfile!H937</f>
        <v>13</v>
      </c>
      <c r="I536">
        <f ca="1">inputfromtsbtoolfile!I937</f>
        <v>44</v>
      </c>
      <c r="J536">
        <f ca="1">inputfromtsbtoolfile!J937</f>
        <v>38</v>
      </c>
      <c r="K536">
        <f ca="1">inputfromtsbtoolfile!K937</f>
        <v>38</v>
      </c>
      <c r="L536">
        <f ca="1">inputfromtsbtoolfile!L937</f>
        <v>50</v>
      </c>
    </row>
    <row r="537" spans="1:12">
      <c r="A537" t="s">
        <v>1662</v>
      </c>
      <c r="B537" t="str">
        <f ca="1">inputfromtsbtoolfile!B972</f>
        <v xml:space="preserve"> hugh MILLEN</v>
      </c>
      <c r="C537" t="str">
        <f ca="1">inputfromtsbtoolfile!C972</f>
        <v xml:space="preserve"> Face=0x28</v>
      </c>
      <c r="D537" t="str">
        <f ca="1">inputfromtsbtoolfile!D972</f>
        <v xml:space="preserve"> #7</v>
      </c>
      <c r="E537">
        <f ca="1">inputfromtsbtoolfile!E972</f>
        <v>25</v>
      </c>
      <c r="F537">
        <f ca="1">inputfromtsbtoolfile!F972</f>
        <v>69</v>
      </c>
      <c r="G537">
        <f ca="1">inputfromtsbtoolfile!G972</f>
        <v>13</v>
      </c>
      <c r="H537">
        <f ca="1">inputfromtsbtoolfile!H972</f>
        <v>13</v>
      </c>
      <c r="I537">
        <f ca="1">inputfromtsbtoolfile!I972</f>
        <v>38</v>
      </c>
      <c r="J537">
        <f ca="1">inputfromtsbtoolfile!J972</f>
        <v>38</v>
      </c>
      <c r="K537">
        <f ca="1">inputfromtsbtoolfile!K972</f>
        <v>38</v>
      </c>
      <c r="L537">
        <f ca="1">inputfromtsbtoolfile!L972</f>
        <v>38</v>
      </c>
    </row>
    <row r="538" spans="1:12">
      <c r="A538" t="str">
        <f ca="1">inputfromtsbtoolfile!A28</f>
        <v>RB1</v>
      </c>
      <c r="B538" t="str">
        <f ca="1">inputfromtsbtoolfile!B28</f>
        <v xml:space="preserve"> thurman THOMAS</v>
      </c>
      <c r="C538" t="str">
        <f ca="1">inputfromtsbtoolfile!C28</f>
        <v xml:space="preserve"> Face=0x83</v>
      </c>
      <c r="D538" t="str">
        <f ca="1">inputfromtsbtoolfile!D28</f>
        <v xml:space="preserve"> #34</v>
      </c>
      <c r="E538">
        <f ca="1">inputfromtsbtoolfile!E28</f>
        <v>38</v>
      </c>
      <c r="F538">
        <f ca="1">inputfromtsbtoolfile!F28</f>
        <v>69</v>
      </c>
      <c r="G538">
        <f ca="1">inputfromtsbtoolfile!G28</f>
        <v>63</v>
      </c>
      <c r="H538">
        <f ca="1">inputfromtsbtoolfile!H28</f>
        <v>25</v>
      </c>
      <c r="I538">
        <f ca="1">inputfromtsbtoolfile!I28</f>
        <v>75</v>
      </c>
      <c r="J538">
        <f ca="1">inputfromtsbtoolfile!J28</f>
        <v>50</v>
      </c>
      <c r="K538" t="str">
        <f ca="1">inputfromtsbtoolfile!K28</f>
        <v>[10</v>
      </c>
      <c r="L538">
        <f ca="1">inputfromtsbtoolfile!L28</f>
        <v>7</v>
      </c>
    </row>
    <row r="539" spans="1:12">
      <c r="A539" t="str">
        <f ca="1">inputfromtsbtoolfile!A63</f>
        <v>RB1</v>
      </c>
      <c r="B539" t="str">
        <f ca="1">inputfromtsbtoolfile!B63</f>
        <v xml:space="preserve"> ivy joe HUNTER</v>
      </c>
      <c r="C539" t="str">
        <f ca="1">inputfromtsbtoolfile!C63</f>
        <v xml:space="preserve"> Face=0xc0</v>
      </c>
      <c r="D539" t="str">
        <f ca="1">inputfromtsbtoolfile!D63</f>
        <v xml:space="preserve"> #45</v>
      </c>
      <c r="E539">
        <f ca="1">inputfromtsbtoolfile!E63</f>
        <v>38</v>
      </c>
      <c r="F539">
        <f ca="1">inputfromtsbtoolfile!F63</f>
        <v>69</v>
      </c>
      <c r="G539">
        <f ca="1">inputfromtsbtoolfile!G63</f>
        <v>31</v>
      </c>
      <c r="H539">
        <f ca="1">inputfromtsbtoolfile!H63</f>
        <v>50</v>
      </c>
      <c r="I539">
        <f ca="1">inputfromtsbtoolfile!I63</f>
        <v>50</v>
      </c>
      <c r="J539">
        <f ca="1">inputfromtsbtoolfile!J63</f>
        <v>25</v>
      </c>
      <c r="K539" t="str">
        <f ca="1">inputfromtsbtoolfile!K63</f>
        <v>[3</v>
      </c>
      <c r="L539">
        <f ca="1">inputfromtsbtoolfile!L63</f>
        <v>2</v>
      </c>
    </row>
    <row r="540" spans="1:12">
      <c r="A540" t="str">
        <f ca="1">inputfromtsbtoolfile!A98</f>
        <v>RB1</v>
      </c>
      <c r="B540" t="str">
        <f ca="1">inputfromtsbtoolfile!B98</f>
        <v xml:space="preserve"> sammie SMITH</v>
      </c>
      <c r="C540" t="str">
        <f ca="1">inputfromtsbtoolfile!C98</f>
        <v xml:space="preserve"> Face=0x8d</v>
      </c>
      <c r="D540" t="str">
        <f ca="1">inputfromtsbtoolfile!D98</f>
        <v xml:space="preserve"> #33</v>
      </c>
      <c r="E540">
        <f ca="1">inputfromtsbtoolfile!E98</f>
        <v>44</v>
      </c>
      <c r="F540">
        <f ca="1">inputfromtsbtoolfile!F98</f>
        <v>69</v>
      </c>
      <c r="G540">
        <f ca="1">inputfromtsbtoolfile!G98</f>
        <v>38</v>
      </c>
      <c r="H540">
        <f ca="1">inputfromtsbtoolfile!H98</f>
        <v>63</v>
      </c>
      <c r="I540">
        <f ca="1">inputfromtsbtoolfile!I98</f>
        <v>50</v>
      </c>
      <c r="J540">
        <f ca="1">inputfromtsbtoolfile!J98</f>
        <v>25</v>
      </c>
      <c r="K540" t="str">
        <f ca="1">inputfromtsbtoolfile!K98</f>
        <v>[7</v>
      </c>
      <c r="L540">
        <f ca="1">inputfromtsbtoolfile!L98</f>
        <v>2</v>
      </c>
    </row>
    <row r="541" spans="1:12">
      <c r="A541" t="str">
        <f ca="1">inputfromtsbtoolfile!A133</f>
        <v>RB1</v>
      </c>
      <c r="B541" t="str">
        <f ca="1">inputfromtsbtoolfile!B133</f>
        <v xml:space="preserve"> marvin ALLEN</v>
      </c>
      <c r="C541" t="str">
        <f ca="1">inputfromtsbtoolfile!C133</f>
        <v xml:space="preserve"> Face=0x92</v>
      </c>
      <c r="D541" t="str">
        <f ca="1">inputfromtsbtoolfile!D133</f>
        <v xml:space="preserve"> #39</v>
      </c>
      <c r="E541">
        <f ca="1">inputfromtsbtoolfile!E133</f>
        <v>44</v>
      </c>
      <c r="F541">
        <f ca="1">inputfromtsbtoolfile!F133</f>
        <v>69</v>
      </c>
      <c r="G541">
        <f ca="1">inputfromtsbtoolfile!G133</f>
        <v>25</v>
      </c>
      <c r="H541">
        <f ca="1">inputfromtsbtoolfile!H133</f>
        <v>38</v>
      </c>
      <c r="I541">
        <f ca="1">inputfromtsbtoolfile!I133</f>
        <v>50</v>
      </c>
      <c r="J541">
        <f ca="1">inputfromtsbtoolfile!J133</f>
        <v>25</v>
      </c>
      <c r="K541" t="str">
        <f ca="1">inputfromtsbtoolfile!K133</f>
        <v>[3</v>
      </c>
      <c r="L541">
        <f ca="1">inputfromtsbtoolfile!L133</f>
        <v>2</v>
      </c>
    </row>
    <row r="542" spans="1:12">
      <c r="A542" t="str">
        <f ca="1">inputfromtsbtoolfile!A168</f>
        <v>RB1</v>
      </c>
      <c r="B542" t="str">
        <f ca="1">inputfromtsbtoolfile!B168</f>
        <v xml:space="preserve"> blair THOMAS</v>
      </c>
      <c r="C542" t="str">
        <f ca="1">inputfromtsbtoolfile!C168</f>
        <v xml:space="preserve"> Face=0xaa</v>
      </c>
      <c r="D542" t="str">
        <f ca="1">inputfromtsbtoolfile!D168</f>
        <v xml:space="preserve"> #32</v>
      </c>
      <c r="E542">
        <f ca="1">inputfromtsbtoolfile!E168</f>
        <v>38</v>
      </c>
      <c r="F542">
        <f ca="1">inputfromtsbtoolfile!F168</f>
        <v>69</v>
      </c>
      <c r="G542">
        <f ca="1">inputfromtsbtoolfile!G168</f>
        <v>44</v>
      </c>
      <c r="H542">
        <f ca="1">inputfromtsbtoolfile!H168</f>
        <v>25</v>
      </c>
      <c r="I542">
        <f ca="1">inputfromtsbtoolfile!I168</f>
        <v>50</v>
      </c>
      <c r="J542">
        <f ca="1">inputfromtsbtoolfile!J168</f>
        <v>31</v>
      </c>
      <c r="K542" t="str">
        <f ca="1">inputfromtsbtoolfile!K168</f>
        <v>[4</v>
      </c>
      <c r="L542">
        <f ca="1">inputfromtsbtoolfile!L168</f>
        <v>3</v>
      </c>
    </row>
    <row r="543" spans="1:12">
      <c r="A543" t="str">
        <f ca="1">inputfromtsbtoolfile!A203</f>
        <v>RB1</v>
      </c>
      <c r="B543" t="str">
        <f ca="1">inputfromtsbtoolfile!B203</f>
        <v xml:space="preserve"> james BROOKS</v>
      </c>
      <c r="C543" t="str">
        <f ca="1">inputfromtsbtoolfile!C203</f>
        <v xml:space="preserve"> Face=0x80</v>
      </c>
      <c r="D543" t="str">
        <f ca="1">inputfromtsbtoolfile!D203</f>
        <v xml:space="preserve"> #21</v>
      </c>
      <c r="E543">
        <f ca="1">inputfromtsbtoolfile!E203</f>
        <v>38</v>
      </c>
      <c r="F543">
        <f ca="1">inputfromtsbtoolfile!F203</f>
        <v>69</v>
      </c>
      <c r="G543">
        <f ca="1">inputfromtsbtoolfile!G203</f>
        <v>56</v>
      </c>
      <c r="H543">
        <f ca="1">inputfromtsbtoolfile!H203</f>
        <v>31</v>
      </c>
      <c r="I543">
        <f ca="1">inputfromtsbtoolfile!I203</f>
        <v>50</v>
      </c>
      <c r="J543">
        <f ca="1">inputfromtsbtoolfile!J203</f>
        <v>38</v>
      </c>
      <c r="K543" t="str">
        <f ca="1">inputfromtsbtoolfile!K203</f>
        <v>[10</v>
      </c>
      <c r="L543">
        <f ca="1">inputfromtsbtoolfile!L203</f>
        <v>4</v>
      </c>
    </row>
    <row r="544" spans="1:12">
      <c r="A544" t="str">
        <f ca="1">inputfromtsbtoolfile!A238</f>
        <v>RB1</v>
      </c>
      <c r="B544" t="str">
        <f ca="1">inputfromtsbtoolfile!B238</f>
        <v xml:space="preserve"> kevin MACK</v>
      </c>
      <c r="C544" t="str">
        <f ca="1">inputfromtsbtoolfile!C238</f>
        <v xml:space="preserve"> Face=0xc0</v>
      </c>
      <c r="D544" t="str">
        <f ca="1">inputfromtsbtoolfile!D238</f>
        <v xml:space="preserve"> #34</v>
      </c>
      <c r="E544">
        <f ca="1">inputfromtsbtoolfile!E238</f>
        <v>44</v>
      </c>
      <c r="F544">
        <f ca="1">inputfromtsbtoolfile!F238</f>
        <v>69</v>
      </c>
      <c r="G544">
        <f ca="1">inputfromtsbtoolfile!G238</f>
        <v>31</v>
      </c>
      <c r="H544">
        <f ca="1">inputfromtsbtoolfile!H238</f>
        <v>88</v>
      </c>
      <c r="I544">
        <f ca="1">inputfromtsbtoolfile!I238</f>
        <v>50</v>
      </c>
      <c r="J544">
        <f ca="1">inputfromtsbtoolfile!J238</f>
        <v>44</v>
      </c>
      <c r="K544" t="str">
        <f ca="1">inputfromtsbtoolfile!K238</f>
        <v>[4</v>
      </c>
      <c r="L544">
        <f ca="1">inputfromtsbtoolfile!L238</f>
        <v>3</v>
      </c>
    </row>
    <row r="545" spans="1:12">
      <c r="A545" t="str">
        <f ca="1">inputfromtsbtoolfile!A273</f>
        <v>RB1</v>
      </c>
      <c r="B545" t="str">
        <f ca="1">inputfromtsbtoolfile!B273</f>
        <v xml:space="preserve"> lorenzo WHITE</v>
      </c>
      <c r="C545" t="str">
        <f ca="1">inputfromtsbtoolfile!C273</f>
        <v xml:space="preserve"> Face=0xbf</v>
      </c>
      <c r="D545" t="str">
        <f ca="1">inputfromtsbtoolfile!D273</f>
        <v xml:space="preserve"> #44</v>
      </c>
      <c r="E545">
        <f ca="1">inputfromtsbtoolfile!E273</f>
        <v>38</v>
      </c>
      <c r="F545">
        <f ca="1">inputfromtsbtoolfile!F273</f>
        <v>69</v>
      </c>
      <c r="G545">
        <f ca="1">inputfromtsbtoolfile!G273</f>
        <v>44</v>
      </c>
      <c r="H545">
        <f ca="1">inputfromtsbtoolfile!H273</f>
        <v>38</v>
      </c>
      <c r="I545">
        <f ca="1">inputfromtsbtoolfile!I273</f>
        <v>19</v>
      </c>
      <c r="J545">
        <f ca="1">inputfromtsbtoolfile!J273</f>
        <v>44</v>
      </c>
      <c r="K545" t="str">
        <f ca="1">inputfromtsbtoolfile!K273</f>
        <v>[4</v>
      </c>
      <c r="L545">
        <f ca="1">inputfromtsbtoolfile!L273</f>
        <v>5</v>
      </c>
    </row>
    <row r="546" spans="1:12">
      <c r="A546" t="str">
        <f ca="1">inputfromtsbtoolfile!A308</f>
        <v>RB1</v>
      </c>
      <c r="B546" t="str">
        <f ca="1">inputfromtsbtoolfile!B308</f>
        <v xml:space="preserve"> merril HOGE</v>
      </c>
      <c r="C546" t="str">
        <f ca="1">inputfromtsbtoolfile!C308</f>
        <v xml:space="preserve"> Face=0x13</v>
      </c>
      <c r="D546" t="str">
        <f ca="1">inputfromtsbtoolfile!D308</f>
        <v xml:space="preserve"> #33</v>
      </c>
      <c r="E546">
        <f ca="1">inputfromtsbtoolfile!E308</f>
        <v>38</v>
      </c>
      <c r="F546">
        <f ca="1">inputfromtsbtoolfile!F308</f>
        <v>69</v>
      </c>
      <c r="G546">
        <f ca="1">inputfromtsbtoolfile!G308</f>
        <v>38</v>
      </c>
      <c r="H546">
        <f ca="1">inputfromtsbtoolfile!H308</f>
        <v>38</v>
      </c>
      <c r="I546">
        <f ca="1">inputfromtsbtoolfile!I308</f>
        <v>81</v>
      </c>
      <c r="J546">
        <f ca="1">inputfromtsbtoolfile!J308</f>
        <v>44</v>
      </c>
      <c r="K546" t="str">
        <f ca="1">inputfromtsbtoolfile!K308</f>
        <v>[6</v>
      </c>
      <c r="L546">
        <f ca="1">inputfromtsbtoolfile!L308</f>
        <v>4</v>
      </c>
    </row>
    <row r="547" spans="1:12">
      <c r="A547" t="str">
        <f ca="1">inputfromtsbtoolfile!A343</f>
        <v>RB1</v>
      </c>
      <c r="B547" t="str">
        <f ca="1">inputfromtsbtoolfile!B343</f>
        <v xml:space="preserve"> bobby HUMPHREY</v>
      </c>
      <c r="C547" t="str">
        <f ca="1">inputfromtsbtoolfile!C343</f>
        <v xml:space="preserve"> Face=0x8c</v>
      </c>
      <c r="D547" t="str">
        <f ca="1">inputfromtsbtoolfile!D343</f>
        <v xml:space="preserve"> #26</v>
      </c>
      <c r="E547">
        <f ca="1">inputfromtsbtoolfile!E343</f>
        <v>38</v>
      </c>
      <c r="F547">
        <f ca="1">inputfromtsbtoolfile!F343</f>
        <v>69</v>
      </c>
      <c r="G547">
        <f ca="1">inputfromtsbtoolfile!G343</f>
        <v>63</v>
      </c>
      <c r="H547">
        <f ca="1">inputfromtsbtoolfile!H343</f>
        <v>38</v>
      </c>
      <c r="I547">
        <f ca="1">inputfromtsbtoolfile!I343</f>
        <v>50</v>
      </c>
      <c r="J547">
        <f ca="1">inputfromtsbtoolfile!J343</f>
        <v>38</v>
      </c>
      <c r="K547" t="str">
        <f ca="1">inputfromtsbtoolfile!K343</f>
        <v>[9</v>
      </c>
      <c r="L547">
        <f ca="1">inputfromtsbtoolfile!L343</f>
        <v>4</v>
      </c>
    </row>
    <row r="548" spans="1:12">
      <c r="A548" t="str">
        <f ca="1">inputfromtsbtoolfile!A378</f>
        <v>RB1</v>
      </c>
      <c r="B548" t="str">
        <f ca="1">inputfromtsbtoolfile!B378</f>
        <v xml:space="preserve"> christian OKOYE</v>
      </c>
      <c r="C548" t="str">
        <f ca="1">inputfromtsbtoolfile!C378</f>
        <v xml:space="preserve"> Face=0x88</v>
      </c>
      <c r="D548" t="str">
        <f ca="1">inputfromtsbtoolfile!D378</f>
        <v xml:space="preserve"> #35</v>
      </c>
      <c r="E548">
        <f ca="1">inputfromtsbtoolfile!E378</f>
        <v>63</v>
      </c>
      <c r="F548">
        <f ca="1">inputfromtsbtoolfile!F378</f>
        <v>75</v>
      </c>
      <c r="G548">
        <f ca="1">inputfromtsbtoolfile!G378</f>
        <v>50</v>
      </c>
      <c r="H548">
        <f ca="1">inputfromtsbtoolfile!H378</f>
        <v>94</v>
      </c>
      <c r="I548">
        <f ca="1">inputfromtsbtoolfile!I378</f>
        <v>50</v>
      </c>
      <c r="J548">
        <f ca="1">inputfromtsbtoolfile!J378</f>
        <v>19</v>
      </c>
      <c r="K548" t="str">
        <f ca="1">inputfromtsbtoolfile!K378</f>
        <v>[8</v>
      </c>
      <c r="L548">
        <f ca="1">inputfromtsbtoolfile!L378</f>
        <v>1</v>
      </c>
    </row>
    <row r="549" spans="1:12">
      <c r="A549" t="str">
        <f ca="1">inputfromtsbtoolfile!A413</f>
        <v>RB1</v>
      </c>
      <c r="B549" t="str">
        <f ca="1">inputfromtsbtoolfile!B413</f>
        <v xml:space="preserve"> bo JACKSON</v>
      </c>
      <c r="C549" t="str">
        <f ca="1">inputfromtsbtoolfile!C413</f>
        <v xml:space="preserve"> Face=0x9a</v>
      </c>
      <c r="D549" t="str">
        <f ca="1">inputfromtsbtoolfile!D413</f>
        <v xml:space="preserve"> #34</v>
      </c>
      <c r="E549">
        <f ca="1">inputfromtsbtoolfile!E413</f>
        <v>38</v>
      </c>
      <c r="F549">
        <f ca="1">inputfromtsbtoolfile!F413</f>
        <v>69</v>
      </c>
      <c r="G549">
        <f ca="1">inputfromtsbtoolfile!G413</f>
        <v>75</v>
      </c>
      <c r="H549">
        <f ca="1">inputfromtsbtoolfile!H413</f>
        <v>31</v>
      </c>
      <c r="I549">
        <f ca="1">inputfromtsbtoolfile!I413</f>
        <v>81</v>
      </c>
      <c r="J549">
        <f ca="1">inputfromtsbtoolfile!J413</f>
        <v>19</v>
      </c>
      <c r="K549" t="str">
        <f ca="1">inputfromtsbtoolfile!K413</f>
        <v>[12</v>
      </c>
      <c r="L549">
        <f ca="1">inputfromtsbtoolfile!L413</f>
        <v>1</v>
      </c>
    </row>
    <row r="550" spans="1:12">
      <c r="A550" t="str">
        <f ca="1">inputfromtsbtoolfile!A448</f>
        <v>RB1</v>
      </c>
      <c r="B550" t="str">
        <f ca="1">inputfromtsbtoolfile!B448</f>
        <v xml:space="preserve"> marion BUTTS</v>
      </c>
      <c r="C550" t="str">
        <f ca="1">inputfromtsbtoolfile!C448</f>
        <v xml:space="preserve"> Face=0x90</v>
      </c>
      <c r="D550" t="str">
        <f ca="1">inputfromtsbtoolfile!D448</f>
        <v xml:space="preserve"> #35</v>
      </c>
      <c r="E550">
        <f ca="1">inputfromtsbtoolfile!E448</f>
        <v>38</v>
      </c>
      <c r="F550">
        <f ca="1">inputfromtsbtoolfile!F448</f>
        <v>69</v>
      </c>
      <c r="G550">
        <f ca="1">inputfromtsbtoolfile!G448</f>
        <v>63</v>
      </c>
      <c r="H550">
        <f ca="1">inputfromtsbtoolfile!H448</f>
        <v>38</v>
      </c>
      <c r="I550">
        <f ca="1">inputfromtsbtoolfile!I448</f>
        <v>50</v>
      </c>
      <c r="J550">
        <f ca="1">inputfromtsbtoolfile!J448</f>
        <v>25</v>
      </c>
      <c r="K550" t="str">
        <f ca="1">inputfromtsbtoolfile!K448</f>
        <v>[7</v>
      </c>
      <c r="L550">
        <f ca="1">inputfromtsbtoolfile!L448</f>
        <v>2</v>
      </c>
    </row>
    <row r="551" spans="1:12">
      <c r="A551" t="str">
        <f ca="1">inputfromtsbtoolfile!A483</f>
        <v>RB1</v>
      </c>
      <c r="B551" t="str">
        <f ca="1">inputfromtsbtoolfile!B483</f>
        <v xml:space="preserve"> chris WARREN</v>
      </c>
      <c r="C551" t="str">
        <f ca="1">inputfromtsbtoolfile!C483</f>
        <v xml:space="preserve"> Face=0xc1</v>
      </c>
      <c r="D551" t="str">
        <f ca="1">inputfromtsbtoolfile!D483</f>
        <v xml:space="preserve"> #42</v>
      </c>
      <c r="E551">
        <f ca="1">inputfromtsbtoolfile!E483</f>
        <v>38</v>
      </c>
      <c r="F551">
        <f ca="1">inputfromtsbtoolfile!F483</f>
        <v>69</v>
      </c>
      <c r="G551">
        <f ca="1">inputfromtsbtoolfile!G483</f>
        <v>38</v>
      </c>
      <c r="H551">
        <f ca="1">inputfromtsbtoolfile!H483</f>
        <v>31</v>
      </c>
      <c r="I551">
        <f ca="1">inputfromtsbtoolfile!I483</f>
        <v>50</v>
      </c>
      <c r="J551">
        <f ca="1">inputfromtsbtoolfile!J483</f>
        <v>25</v>
      </c>
      <c r="K551" t="str">
        <f ca="1">inputfromtsbtoolfile!K483</f>
        <v>[3</v>
      </c>
      <c r="L551">
        <f ca="1">inputfromtsbtoolfile!L483</f>
        <v>2</v>
      </c>
    </row>
    <row r="552" spans="1:12">
      <c r="A552" t="str">
        <f ca="1">inputfromtsbtoolfile!A518</f>
        <v>RB1</v>
      </c>
      <c r="B552" t="str">
        <f ca="1">inputfromtsbtoolfile!B518</f>
        <v xml:space="preserve"> earnest BYNER</v>
      </c>
      <c r="C552" t="str">
        <f ca="1">inputfromtsbtoolfile!C518</f>
        <v xml:space="preserve"> Face=0xa2</v>
      </c>
      <c r="D552" t="str">
        <f ca="1">inputfromtsbtoolfile!D518</f>
        <v xml:space="preserve"> #21</v>
      </c>
      <c r="E552">
        <f ca="1">inputfromtsbtoolfile!E518</f>
        <v>38</v>
      </c>
      <c r="F552">
        <f ca="1">inputfromtsbtoolfile!F518</f>
        <v>69</v>
      </c>
      <c r="G552">
        <f ca="1">inputfromtsbtoolfile!G518</f>
        <v>50</v>
      </c>
      <c r="H552">
        <f ca="1">inputfromtsbtoolfile!H518</f>
        <v>25</v>
      </c>
      <c r="I552">
        <f ca="1">inputfromtsbtoolfile!I518</f>
        <v>81</v>
      </c>
      <c r="J552">
        <f ca="1">inputfromtsbtoolfile!J518</f>
        <v>38</v>
      </c>
      <c r="K552" t="str">
        <f ca="1">inputfromtsbtoolfile!K518</f>
        <v>[8</v>
      </c>
      <c r="L552">
        <f ca="1">inputfromtsbtoolfile!L518</f>
        <v>4</v>
      </c>
    </row>
    <row r="553" spans="1:12">
      <c r="A553" t="str">
        <f ca="1">inputfromtsbtoolfile!A553</f>
        <v>RB1</v>
      </c>
      <c r="B553" t="str">
        <f ca="1">inputfromtsbtoolfile!B553</f>
        <v xml:space="preserve"> ottis ANDERSON</v>
      </c>
      <c r="C553" t="str">
        <f ca="1">inputfromtsbtoolfile!C553</f>
        <v xml:space="preserve"> Face=0x93</v>
      </c>
      <c r="D553" t="str">
        <f ca="1">inputfromtsbtoolfile!D553</f>
        <v xml:space="preserve"> #24</v>
      </c>
      <c r="E553">
        <f ca="1">inputfromtsbtoolfile!E553</f>
        <v>56</v>
      </c>
      <c r="F553">
        <f ca="1">inputfromtsbtoolfile!F553</f>
        <v>69</v>
      </c>
      <c r="G553">
        <f ca="1">inputfromtsbtoolfile!G553</f>
        <v>50</v>
      </c>
      <c r="H553">
        <f ca="1">inputfromtsbtoolfile!H553</f>
        <v>88</v>
      </c>
      <c r="I553">
        <f ca="1">inputfromtsbtoolfile!I553</f>
        <v>75</v>
      </c>
      <c r="J553">
        <f ca="1">inputfromtsbtoolfile!J553</f>
        <v>31</v>
      </c>
      <c r="K553" t="str">
        <f ca="1">inputfromtsbtoolfile!K553</f>
        <v>[7</v>
      </c>
      <c r="L553">
        <f ca="1">inputfromtsbtoolfile!L553</f>
        <v>3</v>
      </c>
    </row>
    <row r="554" spans="1:12">
      <c r="A554" t="str">
        <f ca="1">inputfromtsbtoolfile!A588</f>
        <v>RB1</v>
      </c>
      <c r="B554" t="str">
        <f ca="1">inputfromtsbtoolfile!B588</f>
        <v xml:space="preserve"> heath SHERMAN</v>
      </c>
      <c r="C554" t="str">
        <f ca="1">inputfromtsbtoolfile!C588</f>
        <v xml:space="preserve"> Face=0xcd</v>
      </c>
      <c r="D554" t="str">
        <f ca="1">inputfromtsbtoolfile!D588</f>
        <v xml:space="preserve"> #23</v>
      </c>
      <c r="E554">
        <f ca="1">inputfromtsbtoolfile!E588</f>
        <v>38</v>
      </c>
      <c r="F554">
        <f ca="1">inputfromtsbtoolfile!F588</f>
        <v>69</v>
      </c>
      <c r="G554">
        <f ca="1">inputfromtsbtoolfile!G588</f>
        <v>38</v>
      </c>
      <c r="H554">
        <f ca="1">inputfromtsbtoolfile!H588</f>
        <v>38</v>
      </c>
      <c r="I554">
        <f ca="1">inputfromtsbtoolfile!I588</f>
        <v>31</v>
      </c>
      <c r="J554">
        <f ca="1">inputfromtsbtoolfile!J588</f>
        <v>31</v>
      </c>
      <c r="K554" t="str">
        <f ca="1">inputfromtsbtoolfile!K588</f>
        <v>[6</v>
      </c>
      <c r="L554">
        <f ca="1">inputfromtsbtoolfile!L588</f>
        <v>3</v>
      </c>
    </row>
    <row r="555" spans="1:12">
      <c r="A555" t="str">
        <f ca="1">inputfromtsbtoolfile!A623</f>
        <v>RB1</v>
      </c>
      <c r="B555" t="str">
        <f ca="1">inputfromtsbtoolfile!B623</f>
        <v xml:space="preserve"> johnny JOHNSON</v>
      </c>
      <c r="C555" t="str">
        <f ca="1">inputfromtsbtoolfile!C623</f>
        <v xml:space="preserve"> Face=0x3d</v>
      </c>
      <c r="D555" t="str">
        <f ca="1">inputfromtsbtoolfile!D623</f>
        <v xml:space="preserve"> #39</v>
      </c>
      <c r="E555">
        <f ca="1">inputfromtsbtoolfile!E623</f>
        <v>38</v>
      </c>
      <c r="F555">
        <f ca="1">inputfromtsbtoolfile!F623</f>
        <v>69</v>
      </c>
      <c r="G555">
        <f ca="1">inputfromtsbtoolfile!G623</f>
        <v>50</v>
      </c>
      <c r="H555">
        <f ca="1">inputfromtsbtoolfile!H623</f>
        <v>38</v>
      </c>
      <c r="I555">
        <f ca="1">inputfromtsbtoolfile!I623</f>
        <v>50</v>
      </c>
      <c r="J555">
        <f ca="1">inputfromtsbtoolfile!J623</f>
        <v>38</v>
      </c>
      <c r="K555" t="str">
        <f ca="1">inputfromtsbtoolfile!K623</f>
        <v>[7</v>
      </c>
      <c r="L555">
        <f ca="1">inputfromtsbtoolfile!L623</f>
        <v>3</v>
      </c>
    </row>
    <row r="556" spans="1:12">
      <c r="A556" t="str">
        <f ca="1">inputfromtsbtoolfile!A658</f>
        <v>RB1</v>
      </c>
      <c r="B556" t="str">
        <f ca="1">inputfromtsbtoolfile!B658</f>
        <v xml:space="preserve"> emmitt SMITH</v>
      </c>
      <c r="C556" t="str">
        <f ca="1">inputfromtsbtoolfile!C658</f>
        <v xml:space="preserve"> Face=0xc6</v>
      </c>
      <c r="D556" t="str">
        <f ca="1">inputfromtsbtoolfile!D658</f>
        <v xml:space="preserve"> #22</v>
      </c>
      <c r="E556">
        <f ca="1">inputfromtsbtoolfile!E658</f>
        <v>38</v>
      </c>
      <c r="F556">
        <f ca="1">inputfromtsbtoolfile!F658</f>
        <v>69</v>
      </c>
      <c r="G556">
        <f ca="1">inputfromtsbtoolfile!G658</f>
        <v>56</v>
      </c>
      <c r="H556">
        <f ca="1">inputfromtsbtoolfile!H658</f>
        <v>31</v>
      </c>
      <c r="I556">
        <f ca="1">inputfromtsbtoolfile!I658</f>
        <v>50</v>
      </c>
      <c r="J556">
        <f ca="1">inputfromtsbtoolfile!J658</f>
        <v>38</v>
      </c>
      <c r="K556" t="str">
        <f ca="1">inputfromtsbtoolfile!K658</f>
        <v>[7</v>
      </c>
      <c r="L556">
        <f ca="1">inputfromtsbtoolfile!L658</f>
        <v>3</v>
      </c>
    </row>
    <row r="557" spans="1:12">
      <c r="A557" t="str">
        <f ca="1">inputfromtsbtoolfile!A693</f>
        <v>RB1</v>
      </c>
      <c r="B557" t="str">
        <f ca="1">inputfromtsbtoolfile!B693</f>
        <v xml:space="preserve"> brad MUSTER</v>
      </c>
      <c r="C557" t="str">
        <f ca="1">inputfromtsbtoolfile!C693</f>
        <v xml:space="preserve"> Face=0x40</v>
      </c>
      <c r="D557" t="str">
        <f ca="1">inputfromtsbtoolfile!D693</f>
        <v xml:space="preserve"> #25</v>
      </c>
      <c r="E557">
        <f ca="1">inputfromtsbtoolfile!E693</f>
        <v>44</v>
      </c>
      <c r="F557">
        <f ca="1">inputfromtsbtoolfile!F693</f>
        <v>69</v>
      </c>
      <c r="G557">
        <f ca="1">inputfromtsbtoolfile!G693</f>
        <v>25</v>
      </c>
      <c r="H557">
        <f ca="1">inputfromtsbtoolfile!H693</f>
        <v>94</v>
      </c>
      <c r="I557">
        <f ca="1">inputfromtsbtoolfile!I693</f>
        <v>50</v>
      </c>
      <c r="J557">
        <f ca="1">inputfromtsbtoolfile!J693</f>
        <v>56</v>
      </c>
      <c r="K557" t="str">
        <f ca="1">inputfromtsbtoolfile!K693</f>
        <v>[6</v>
      </c>
      <c r="L557">
        <f ca="1">inputfromtsbtoolfile!L693</f>
        <v>5</v>
      </c>
    </row>
    <row r="558" spans="1:12">
      <c r="A558" t="str">
        <f ca="1">inputfromtsbtoolfile!A728</f>
        <v>RB1</v>
      </c>
      <c r="B558" t="str">
        <f ca="1">inputfromtsbtoolfile!B728</f>
        <v xml:space="preserve"> barry SANDERS</v>
      </c>
      <c r="C558" t="str">
        <f ca="1">inputfromtsbtoolfile!C728</f>
        <v xml:space="preserve"> Face=0x9b</v>
      </c>
      <c r="D558" t="str">
        <f ca="1">inputfromtsbtoolfile!D728</f>
        <v xml:space="preserve"> #20</v>
      </c>
      <c r="E558">
        <f ca="1">inputfromtsbtoolfile!E728</f>
        <v>38</v>
      </c>
      <c r="F558">
        <f ca="1">inputfromtsbtoolfile!F728</f>
        <v>69</v>
      </c>
      <c r="G558">
        <f ca="1">inputfromtsbtoolfile!G728</f>
        <v>69</v>
      </c>
      <c r="H558">
        <f ca="1">inputfromtsbtoolfile!H728</f>
        <v>25</v>
      </c>
      <c r="I558">
        <f ca="1">inputfromtsbtoolfile!I728</f>
        <v>69</v>
      </c>
      <c r="J558">
        <f ca="1">inputfromtsbtoolfile!J728</f>
        <v>44</v>
      </c>
      <c r="K558" t="str">
        <f ca="1">inputfromtsbtoolfile!K728</f>
        <v>[12</v>
      </c>
      <c r="L558">
        <f ca="1">inputfromtsbtoolfile!L728</f>
        <v>3</v>
      </c>
    </row>
    <row r="559" spans="1:12">
      <c r="A559" t="str">
        <f ca="1">inputfromtsbtoolfile!A763</f>
        <v>RB1</v>
      </c>
      <c r="B559" t="str">
        <f ca="1">inputfromtsbtoolfile!B763</f>
        <v xml:space="preserve"> keith WOODSIDE</v>
      </c>
      <c r="C559" t="str">
        <f ca="1">inputfromtsbtoolfile!C763</f>
        <v xml:space="preserve"> Face=0x86</v>
      </c>
      <c r="D559" t="str">
        <f ca="1">inputfromtsbtoolfile!D763</f>
        <v xml:space="preserve"> #33</v>
      </c>
      <c r="E559">
        <f ca="1">inputfromtsbtoolfile!E763</f>
        <v>38</v>
      </c>
      <c r="F559">
        <f ca="1">inputfromtsbtoolfile!F763</f>
        <v>69</v>
      </c>
      <c r="G559">
        <f ca="1">inputfromtsbtoolfile!G763</f>
        <v>44</v>
      </c>
      <c r="H559">
        <f ca="1">inputfromtsbtoolfile!H763</f>
        <v>31</v>
      </c>
      <c r="I559">
        <f ca="1">inputfromtsbtoolfile!I763</f>
        <v>50</v>
      </c>
      <c r="J559">
        <f ca="1">inputfromtsbtoolfile!J763</f>
        <v>31</v>
      </c>
      <c r="K559" t="str">
        <f ca="1">inputfromtsbtoolfile!K763</f>
        <v>[4</v>
      </c>
      <c r="L559">
        <f ca="1">inputfromtsbtoolfile!L763</f>
        <v>3</v>
      </c>
    </row>
    <row r="560" spans="1:12">
      <c r="A560" t="str">
        <f ca="1">inputfromtsbtoolfile!A798</f>
        <v>RB1</v>
      </c>
      <c r="B560" t="str">
        <f ca="1">inputfromtsbtoolfile!B798</f>
        <v xml:space="preserve"> herschel WALKER</v>
      </c>
      <c r="C560" t="str">
        <f ca="1">inputfromtsbtoolfile!C798</f>
        <v xml:space="preserve"> Face=0x80</v>
      </c>
      <c r="D560" t="str">
        <f ca="1">inputfromtsbtoolfile!D798</f>
        <v xml:space="preserve"> #34</v>
      </c>
      <c r="E560">
        <f ca="1">inputfromtsbtoolfile!E798</f>
        <v>38</v>
      </c>
      <c r="F560">
        <f ca="1">inputfromtsbtoolfile!F798</f>
        <v>69</v>
      </c>
      <c r="G560">
        <f ca="1">inputfromtsbtoolfile!G798</f>
        <v>44</v>
      </c>
      <c r="H560">
        <f ca="1">inputfromtsbtoolfile!H798</f>
        <v>63</v>
      </c>
      <c r="I560">
        <f ca="1">inputfromtsbtoolfile!I798</f>
        <v>50</v>
      </c>
      <c r="J560">
        <f ca="1">inputfromtsbtoolfile!J798</f>
        <v>44</v>
      </c>
      <c r="K560" t="str">
        <f ca="1">inputfromtsbtoolfile!K798</f>
        <v>[7</v>
      </c>
      <c r="L560">
        <f ca="1">inputfromtsbtoolfile!L798</f>
        <v>4</v>
      </c>
    </row>
    <row r="561" spans="1:12">
      <c r="A561" t="str">
        <f ca="1">inputfromtsbtoolfile!A833</f>
        <v>RB1</v>
      </c>
      <c r="B561" t="str">
        <f ca="1">inputfromtsbtoolfile!B833</f>
        <v xml:space="preserve"> gary ANDERSON</v>
      </c>
      <c r="C561" t="str">
        <f ca="1">inputfromtsbtoolfile!C833</f>
        <v xml:space="preserve"> Face=0xcc</v>
      </c>
      <c r="D561" t="str">
        <f ca="1">inputfromtsbtoolfile!D833</f>
        <v xml:space="preserve"> #40</v>
      </c>
      <c r="E561">
        <f ca="1">inputfromtsbtoolfile!E833</f>
        <v>38</v>
      </c>
      <c r="F561">
        <f ca="1">inputfromtsbtoolfile!F833</f>
        <v>69</v>
      </c>
      <c r="G561">
        <f ca="1">inputfromtsbtoolfile!G833</f>
        <v>50</v>
      </c>
      <c r="H561">
        <f ca="1">inputfromtsbtoolfile!H833</f>
        <v>25</v>
      </c>
      <c r="I561">
        <f ca="1">inputfromtsbtoolfile!I833</f>
        <v>50</v>
      </c>
      <c r="J561">
        <f ca="1">inputfromtsbtoolfile!J833</f>
        <v>50</v>
      </c>
      <c r="K561" t="str">
        <f ca="1">inputfromtsbtoolfile!K833</f>
        <v>[6</v>
      </c>
      <c r="L561">
        <f ca="1">inputfromtsbtoolfile!L833</f>
        <v>6</v>
      </c>
    </row>
    <row r="562" spans="1:12">
      <c r="A562" t="str">
        <f ca="1">inputfromtsbtoolfile!A868</f>
        <v>RB1</v>
      </c>
      <c r="B562" t="str">
        <f ca="1">inputfromtsbtoolfile!B868</f>
        <v xml:space="preserve"> roger CRAIG</v>
      </c>
      <c r="C562" t="str">
        <f ca="1">inputfromtsbtoolfile!C868</f>
        <v xml:space="preserve"> Face=0xd0</v>
      </c>
      <c r="D562" t="str">
        <f ca="1">inputfromtsbtoolfile!D868</f>
        <v xml:space="preserve"> #33</v>
      </c>
      <c r="E562">
        <f ca="1">inputfromtsbtoolfile!E868</f>
        <v>38</v>
      </c>
      <c r="F562">
        <f ca="1">inputfromtsbtoolfile!F868</f>
        <v>69</v>
      </c>
      <c r="G562">
        <f ca="1">inputfromtsbtoolfile!G868</f>
        <v>50</v>
      </c>
      <c r="H562">
        <f ca="1">inputfromtsbtoolfile!H868</f>
        <v>50</v>
      </c>
      <c r="I562">
        <f ca="1">inputfromtsbtoolfile!I868</f>
        <v>50</v>
      </c>
      <c r="J562">
        <f ca="1">inputfromtsbtoolfile!J868</f>
        <v>44</v>
      </c>
      <c r="K562" t="str">
        <f ca="1">inputfromtsbtoolfile!K868</f>
        <v>[6</v>
      </c>
      <c r="L562">
        <f ca="1">inputfromtsbtoolfile!L868</f>
        <v>7</v>
      </c>
    </row>
    <row r="563" spans="1:12">
      <c r="A563" t="str">
        <f ca="1">inputfromtsbtoolfile!A903</f>
        <v>RB1</v>
      </c>
      <c r="B563" t="str">
        <f ca="1">inputfromtsbtoolfile!B903</f>
        <v xml:space="preserve"> cleveland GARY</v>
      </c>
      <c r="C563" t="str">
        <f ca="1">inputfromtsbtoolfile!C903</f>
        <v xml:space="preserve"> Face=0x94</v>
      </c>
      <c r="D563" t="str">
        <f ca="1">inputfromtsbtoolfile!D903</f>
        <v xml:space="preserve"> #43</v>
      </c>
      <c r="E563">
        <f ca="1">inputfromtsbtoolfile!E903</f>
        <v>38</v>
      </c>
      <c r="F563">
        <f ca="1">inputfromtsbtoolfile!F903</f>
        <v>69</v>
      </c>
      <c r="G563">
        <f ca="1">inputfromtsbtoolfile!G903</f>
        <v>50</v>
      </c>
      <c r="H563">
        <f ca="1">inputfromtsbtoolfile!H903</f>
        <v>38</v>
      </c>
      <c r="I563">
        <f ca="1">inputfromtsbtoolfile!I903</f>
        <v>38</v>
      </c>
      <c r="J563">
        <f ca="1">inputfromtsbtoolfile!J903</f>
        <v>38</v>
      </c>
      <c r="K563" t="str">
        <f ca="1">inputfromtsbtoolfile!K903</f>
        <v>[8</v>
      </c>
      <c r="L563">
        <f ca="1">inputfromtsbtoolfile!L903</f>
        <v>4</v>
      </c>
    </row>
    <row r="564" spans="1:12">
      <c r="A564" t="str">
        <f ca="1">inputfromtsbtoolfile!A938</f>
        <v>RB1</v>
      </c>
      <c r="B564" t="str">
        <f ca="1">inputfromtsbtoolfile!B938</f>
        <v xml:space="preserve"> craig HEYWARD</v>
      </c>
      <c r="C564" t="str">
        <f ca="1">inputfromtsbtoolfile!C938</f>
        <v xml:space="preserve"> Face=0xb8</v>
      </c>
      <c r="D564" t="str">
        <f ca="1">inputfromtsbtoolfile!D938</f>
        <v xml:space="preserve"> #34</v>
      </c>
      <c r="E564">
        <f ca="1">inputfromtsbtoolfile!E938</f>
        <v>44</v>
      </c>
      <c r="F564">
        <f ca="1">inputfromtsbtoolfile!F938</f>
        <v>69</v>
      </c>
      <c r="G564">
        <f ca="1">inputfromtsbtoolfile!G938</f>
        <v>25</v>
      </c>
      <c r="H564">
        <f ca="1">inputfromtsbtoolfile!H938</f>
        <v>94</v>
      </c>
      <c r="I564">
        <f ca="1">inputfromtsbtoolfile!I938</f>
        <v>50</v>
      </c>
      <c r="J564">
        <f ca="1">inputfromtsbtoolfile!J938</f>
        <v>31</v>
      </c>
      <c r="K564" t="str">
        <f ca="1">inputfromtsbtoolfile!K938</f>
        <v>[7</v>
      </c>
      <c r="L564">
        <f ca="1">inputfromtsbtoolfile!L938</f>
        <v>3</v>
      </c>
    </row>
    <row r="565" spans="1:12">
      <c r="A565" t="str">
        <f ca="1">inputfromtsbtoolfile!A973</f>
        <v>RB1</v>
      </c>
      <c r="B565" t="str">
        <f ca="1">inputfromtsbtoolfile!B973</f>
        <v xml:space="preserve"> mike ROZIER</v>
      </c>
      <c r="C565" t="str">
        <f ca="1">inputfromtsbtoolfile!C973</f>
        <v xml:space="preserve"> Face=0xc7</v>
      </c>
      <c r="D565" t="str">
        <f ca="1">inputfromtsbtoolfile!D973</f>
        <v xml:space="preserve"> #30</v>
      </c>
      <c r="E565">
        <f ca="1">inputfromtsbtoolfile!E973</f>
        <v>38</v>
      </c>
      <c r="F565">
        <f ca="1">inputfromtsbtoolfile!F973</f>
        <v>69</v>
      </c>
      <c r="G565">
        <f ca="1">inputfromtsbtoolfile!G973</f>
        <v>50</v>
      </c>
      <c r="H565">
        <f ca="1">inputfromtsbtoolfile!H973</f>
        <v>25</v>
      </c>
      <c r="I565">
        <f ca="1">inputfromtsbtoolfile!I973</f>
        <v>50</v>
      </c>
      <c r="J565">
        <f ca="1">inputfromtsbtoolfile!J973</f>
        <v>31</v>
      </c>
      <c r="K565" t="str">
        <f ca="1">inputfromtsbtoolfile!K973</f>
        <v>[5</v>
      </c>
      <c r="L565">
        <f ca="1">inputfromtsbtoolfile!L973</f>
        <v>2</v>
      </c>
    </row>
    <row r="566" spans="1:12">
      <c r="A566" t="str">
        <f ca="1">inputfromtsbtoolfile!A29</f>
        <v>RB2</v>
      </c>
      <c r="B566" t="str">
        <f ca="1">inputfromtsbtoolfile!B29</f>
        <v xml:space="preserve"> jamie MUELLER</v>
      </c>
      <c r="C566" t="str">
        <f ca="1">inputfromtsbtoolfile!C29</f>
        <v xml:space="preserve"> Face=0x51</v>
      </c>
      <c r="D566" t="str">
        <f ca="1">inputfromtsbtoolfile!D29</f>
        <v xml:space="preserve"> #41</v>
      </c>
      <c r="E566">
        <f ca="1">inputfromtsbtoolfile!E29</f>
        <v>44</v>
      </c>
      <c r="F566">
        <f ca="1">inputfromtsbtoolfile!F29</f>
        <v>69</v>
      </c>
      <c r="G566">
        <f ca="1">inputfromtsbtoolfile!G29</f>
        <v>25</v>
      </c>
      <c r="H566">
        <f ca="1">inputfromtsbtoolfile!H29</f>
        <v>88</v>
      </c>
      <c r="I566">
        <f ca="1">inputfromtsbtoolfile!I29</f>
        <v>50</v>
      </c>
      <c r="J566">
        <f ca="1">inputfromtsbtoolfile!J29</f>
        <v>25</v>
      </c>
      <c r="K566" t="str">
        <f ca="1">inputfromtsbtoolfile!K29</f>
        <v>[5</v>
      </c>
      <c r="L566">
        <f ca="1">inputfromtsbtoolfile!L29</f>
        <v>3</v>
      </c>
    </row>
    <row r="567" spans="1:12">
      <c r="A567" t="str">
        <f ca="1">inputfromtsbtoolfile!A64</f>
        <v>RB2</v>
      </c>
      <c r="B567" t="str">
        <f ca="1">inputfromtsbtoolfile!B64</f>
        <v xml:space="preserve"> albert BENTLEY</v>
      </c>
      <c r="C567" t="str">
        <f ca="1">inputfromtsbtoolfile!C64</f>
        <v xml:space="preserve"> Face=0x96</v>
      </c>
      <c r="D567" t="str">
        <f ca="1">inputfromtsbtoolfile!D64</f>
        <v xml:space="preserve"> #20</v>
      </c>
      <c r="E567">
        <f ca="1">inputfromtsbtoolfile!E64</f>
        <v>38</v>
      </c>
      <c r="F567">
        <f ca="1">inputfromtsbtoolfile!F64</f>
        <v>69</v>
      </c>
      <c r="G567">
        <f ca="1">inputfromtsbtoolfile!G64</f>
        <v>44</v>
      </c>
      <c r="H567">
        <f ca="1">inputfromtsbtoolfile!H64</f>
        <v>31</v>
      </c>
      <c r="I567">
        <f ca="1">inputfromtsbtoolfile!I64</f>
        <v>50</v>
      </c>
      <c r="J567">
        <f ca="1">inputfromtsbtoolfile!J64</f>
        <v>63</v>
      </c>
      <c r="K567" t="str">
        <f ca="1">inputfromtsbtoolfile!K64</f>
        <v>[5</v>
      </c>
      <c r="L567">
        <f ca="1">inputfromtsbtoolfile!L64</f>
        <v>5</v>
      </c>
    </row>
    <row r="568" spans="1:12">
      <c r="A568" t="str">
        <f ca="1">inputfromtsbtoolfile!A99</f>
        <v>RB2</v>
      </c>
      <c r="B568" t="str">
        <f ca="1">inputfromtsbtoolfile!B99</f>
        <v xml:space="preserve"> tony PAIGE</v>
      </c>
      <c r="C568" t="str">
        <f ca="1">inputfromtsbtoolfile!C99</f>
        <v xml:space="preserve"> Face=0xb4</v>
      </c>
      <c r="D568" t="str">
        <f ca="1">inputfromtsbtoolfile!D99</f>
        <v xml:space="preserve"> #49</v>
      </c>
      <c r="E568">
        <f ca="1">inputfromtsbtoolfile!E99</f>
        <v>44</v>
      </c>
      <c r="F568">
        <f ca="1">inputfromtsbtoolfile!F99</f>
        <v>69</v>
      </c>
      <c r="G568">
        <f ca="1">inputfromtsbtoolfile!G99</f>
        <v>31</v>
      </c>
      <c r="H568">
        <f ca="1">inputfromtsbtoolfile!H99</f>
        <v>88</v>
      </c>
      <c r="I568">
        <f ca="1">inputfromtsbtoolfile!I99</f>
        <v>50</v>
      </c>
      <c r="J568">
        <f ca="1">inputfromtsbtoolfile!J99</f>
        <v>44</v>
      </c>
      <c r="K568" t="str">
        <f ca="1">inputfromtsbtoolfile!K99</f>
        <v>[4</v>
      </c>
      <c r="L568">
        <f ca="1">inputfromtsbtoolfile!L99</f>
        <v>5</v>
      </c>
    </row>
    <row r="569" spans="1:12">
      <c r="A569" t="str">
        <f ca="1">inputfromtsbtoolfile!A134</f>
        <v>RB2</v>
      </c>
      <c r="B569" t="str">
        <f ca="1">inputfromtsbtoolfile!B134</f>
        <v xml:space="preserve"> john STEPHENS</v>
      </c>
      <c r="C569" t="str">
        <f ca="1">inputfromtsbtoolfile!C134</f>
        <v xml:space="preserve"> Face=0x84</v>
      </c>
      <c r="D569" t="str">
        <f ca="1">inputfromtsbtoolfile!D134</f>
        <v xml:space="preserve"> #44</v>
      </c>
      <c r="E569">
        <f ca="1">inputfromtsbtoolfile!E134</f>
        <v>44</v>
      </c>
      <c r="F569">
        <f ca="1">inputfromtsbtoolfile!F134</f>
        <v>69</v>
      </c>
      <c r="G569">
        <f ca="1">inputfromtsbtoolfile!G134</f>
        <v>31</v>
      </c>
      <c r="H569">
        <f ca="1">inputfromtsbtoolfile!H134</f>
        <v>50</v>
      </c>
      <c r="I569">
        <f ca="1">inputfromtsbtoolfile!I134</f>
        <v>50</v>
      </c>
      <c r="J569">
        <f ca="1">inputfromtsbtoolfile!J134</f>
        <v>31</v>
      </c>
      <c r="K569" t="str">
        <f ca="1">inputfromtsbtoolfile!K134</f>
        <v>[5</v>
      </c>
      <c r="L569">
        <f ca="1">inputfromtsbtoolfile!L134</f>
        <v>3</v>
      </c>
    </row>
    <row r="570" spans="1:12">
      <c r="A570" t="str">
        <f ca="1">inputfromtsbtoolfile!A169</f>
        <v>RB2</v>
      </c>
      <c r="B570" t="str">
        <f ca="1">inputfromtsbtoolfile!B169</f>
        <v xml:space="preserve"> freeman MCNEIL</v>
      </c>
      <c r="C570" t="str">
        <f ca="1">inputfromtsbtoolfile!C169</f>
        <v xml:space="preserve"> Face=0xab</v>
      </c>
      <c r="D570" t="str">
        <f ca="1">inputfromtsbtoolfile!D169</f>
        <v xml:space="preserve"> #24</v>
      </c>
      <c r="E570">
        <f ca="1">inputfromtsbtoolfile!E169</f>
        <v>38</v>
      </c>
      <c r="F570">
        <f ca="1">inputfromtsbtoolfile!F169</f>
        <v>69</v>
      </c>
      <c r="G570">
        <f ca="1">inputfromtsbtoolfile!G169</f>
        <v>38</v>
      </c>
      <c r="H570">
        <f ca="1">inputfromtsbtoolfile!H169</f>
        <v>19</v>
      </c>
      <c r="I570">
        <f ca="1">inputfromtsbtoolfile!I169</f>
        <v>50</v>
      </c>
      <c r="J570">
        <f ca="1">inputfromtsbtoolfile!J169</f>
        <v>25</v>
      </c>
      <c r="K570" t="str">
        <f ca="1">inputfromtsbtoolfile!K169</f>
        <v>[4</v>
      </c>
      <c r="L570">
        <f ca="1">inputfromtsbtoolfile!L169</f>
        <v>2</v>
      </c>
    </row>
    <row r="571" spans="1:12">
      <c r="A571" t="str">
        <f ca="1">inputfromtsbtoolfile!A204</f>
        <v>RB2</v>
      </c>
      <c r="B571" t="str">
        <f ca="1">inputfromtsbtoolfile!B204</f>
        <v xml:space="preserve"> ickey WOODS</v>
      </c>
      <c r="C571" t="str">
        <f ca="1">inputfromtsbtoolfile!C204</f>
        <v xml:space="preserve"> Face=0xc5</v>
      </c>
      <c r="D571" t="str">
        <f ca="1">inputfromtsbtoolfile!D204</f>
        <v xml:space="preserve"> #30</v>
      </c>
      <c r="E571">
        <f ca="1">inputfromtsbtoolfile!E204</f>
        <v>44</v>
      </c>
      <c r="F571">
        <f ca="1">inputfromtsbtoolfile!F204</f>
        <v>69</v>
      </c>
      <c r="G571">
        <f ca="1">inputfromtsbtoolfile!G204</f>
        <v>31</v>
      </c>
      <c r="H571">
        <f ca="1">inputfromtsbtoolfile!H204</f>
        <v>81</v>
      </c>
      <c r="I571">
        <f ca="1">inputfromtsbtoolfile!I204</f>
        <v>50</v>
      </c>
      <c r="J571">
        <f ca="1">inputfromtsbtoolfile!J204</f>
        <v>31</v>
      </c>
      <c r="K571" t="str">
        <f ca="1">inputfromtsbtoolfile!K204</f>
        <v>[7</v>
      </c>
      <c r="L571">
        <f ca="1">inputfromtsbtoolfile!L204</f>
        <v>3</v>
      </c>
    </row>
    <row r="572" spans="1:12">
      <c r="A572" t="str">
        <f ca="1">inputfromtsbtoolfile!A239</f>
        <v>RB2</v>
      </c>
      <c r="B572" t="str">
        <f ca="1">inputfromtsbtoolfile!B239</f>
        <v xml:space="preserve"> eric METCALF</v>
      </c>
      <c r="C572" t="str">
        <f ca="1">inputfromtsbtoolfile!C239</f>
        <v xml:space="preserve"> Face=0x8d</v>
      </c>
      <c r="D572" t="str">
        <f ca="1">inputfromtsbtoolfile!D239</f>
        <v xml:space="preserve"> #21</v>
      </c>
      <c r="E572">
        <f ca="1">inputfromtsbtoolfile!E239</f>
        <v>38</v>
      </c>
      <c r="F572">
        <f ca="1">inputfromtsbtoolfile!F239</f>
        <v>69</v>
      </c>
      <c r="G572">
        <f ca="1">inputfromtsbtoolfile!G239</f>
        <v>38</v>
      </c>
      <c r="H572">
        <f ca="1">inputfromtsbtoolfile!H239</f>
        <v>25</v>
      </c>
      <c r="I572">
        <f ca="1">inputfromtsbtoolfile!I239</f>
        <v>50</v>
      </c>
      <c r="J572">
        <f ca="1">inputfromtsbtoolfile!J239</f>
        <v>56</v>
      </c>
      <c r="K572" t="str">
        <f ca="1">inputfromtsbtoolfile!K239</f>
        <v>[3</v>
      </c>
      <c r="L572">
        <f ca="1">inputfromtsbtoolfile!L239</f>
        <v>5</v>
      </c>
    </row>
    <row r="573" spans="1:12">
      <c r="A573" t="str">
        <f ca="1">inputfromtsbtoolfile!A274</f>
        <v>RB2</v>
      </c>
      <c r="B573" t="str">
        <f ca="1">inputfromtsbtoolfile!B274</f>
        <v xml:space="preserve"> doug LLOYD</v>
      </c>
      <c r="C573" t="str">
        <f ca="1">inputfromtsbtoolfile!C274</f>
        <v xml:space="preserve"> Face=0x4f</v>
      </c>
      <c r="D573" t="str">
        <f ca="1">inputfromtsbtoolfile!D274</f>
        <v xml:space="preserve"> #35</v>
      </c>
      <c r="E573">
        <f ca="1">inputfromtsbtoolfile!E274</f>
        <v>38</v>
      </c>
      <c r="F573">
        <f ca="1">inputfromtsbtoolfile!F274</f>
        <v>69</v>
      </c>
      <c r="G573">
        <f ca="1">inputfromtsbtoolfile!G274</f>
        <v>38</v>
      </c>
      <c r="H573">
        <f ca="1">inputfromtsbtoolfile!H274</f>
        <v>25</v>
      </c>
      <c r="I573">
        <f ca="1">inputfromtsbtoolfile!I274</f>
        <v>81</v>
      </c>
      <c r="J573">
        <f ca="1">inputfromtsbtoolfile!J274</f>
        <v>25</v>
      </c>
      <c r="K573" t="str">
        <f ca="1">inputfromtsbtoolfile!K274</f>
        <v>[3</v>
      </c>
      <c r="L573">
        <f ca="1">inputfromtsbtoolfile!L274</f>
        <v>2</v>
      </c>
    </row>
    <row r="574" spans="1:12">
      <c r="A574" t="str">
        <f ca="1">inputfromtsbtoolfile!A309</f>
        <v>RB2</v>
      </c>
      <c r="B574" t="str">
        <f ca="1">inputfromtsbtoolfile!B309</f>
        <v xml:space="preserve"> warren WILLIAMS</v>
      </c>
      <c r="C574" t="str">
        <f ca="1">inputfromtsbtoolfile!C309</f>
        <v xml:space="preserve"> Face=0xc7</v>
      </c>
      <c r="D574" t="str">
        <f ca="1">inputfromtsbtoolfile!D309</f>
        <v xml:space="preserve"> #42</v>
      </c>
      <c r="E574">
        <f ca="1">inputfromtsbtoolfile!E309</f>
        <v>38</v>
      </c>
      <c r="F574">
        <f ca="1">inputfromtsbtoolfile!F309</f>
        <v>69</v>
      </c>
      <c r="G574">
        <f ca="1">inputfromtsbtoolfile!G309</f>
        <v>38</v>
      </c>
      <c r="H574">
        <f ca="1">inputfromtsbtoolfile!H309</f>
        <v>31</v>
      </c>
      <c r="I574">
        <f ca="1">inputfromtsbtoolfile!I309</f>
        <v>81</v>
      </c>
      <c r="J574">
        <f ca="1">inputfromtsbtoolfile!J309</f>
        <v>44</v>
      </c>
      <c r="K574" t="str">
        <f ca="1">inputfromtsbtoolfile!K309</f>
        <v>[5</v>
      </c>
      <c r="L574">
        <f ca="1">inputfromtsbtoolfile!L309</f>
        <v>4</v>
      </c>
    </row>
    <row r="575" spans="1:12">
      <c r="A575" t="str">
        <f ca="1">inputfromtsbtoolfile!A344</f>
        <v>RB2</v>
      </c>
      <c r="B575" t="str">
        <f ca="1">inputfromtsbtoolfile!B344</f>
        <v xml:space="preserve"> steve SEWELL</v>
      </c>
      <c r="C575" t="str">
        <f ca="1">inputfromtsbtoolfile!C344</f>
        <v xml:space="preserve"> Face=0x83</v>
      </c>
      <c r="D575" t="str">
        <f ca="1">inputfromtsbtoolfile!D344</f>
        <v xml:space="preserve"> #30</v>
      </c>
      <c r="E575">
        <f ca="1">inputfromtsbtoolfile!E344</f>
        <v>38</v>
      </c>
      <c r="F575">
        <f ca="1">inputfromtsbtoolfile!F344</f>
        <v>69</v>
      </c>
      <c r="G575">
        <f ca="1">inputfromtsbtoolfile!G344</f>
        <v>25</v>
      </c>
      <c r="H575">
        <f ca="1">inputfromtsbtoolfile!H344</f>
        <v>25</v>
      </c>
      <c r="I575">
        <f ca="1">inputfromtsbtoolfile!I344</f>
        <v>50</v>
      </c>
      <c r="J575">
        <f ca="1">inputfromtsbtoolfile!J344</f>
        <v>50</v>
      </c>
      <c r="K575" t="str">
        <f ca="1">inputfromtsbtoolfile!K344</f>
        <v>[3</v>
      </c>
      <c r="L575">
        <f ca="1">inputfromtsbtoolfile!L344</f>
        <v>5</v>
      </c>
    </row>
    <row r="576" spans="1:12">
      <c r="A576" t="str">
        <f ca="1">inputfromtsbtoolfile!A379</f>
        <v>RB2</v>
      </c>
      <c r="B576" t="str">
        <f ca="1">inputfromtsbtoolfile!B379</f>
        <v xml:space="preserve"> barry WORD</v>
      </c>
      <c r="C576" t="str">
        <f ca="1">inputfromtsbtoolfile!C379</f>
        <v xml:space="preserve"> Face=0xd2</v>
      </c>
      <c r="D576" t="str">
        <f ca="1">inputfromtsbtoolfile!D379</f>
        <v xml:space="preserve"> #23</v>
      </c>
      <c r="E576">
        <f ca="1">inputfromtsbtoolfile!E379</f>
        <v>50</v>
      </c>
      <c r="F576">
        <f ca="1">inputfromtsbtoolfile!F379</f>
        <v>69</v>
      </c>
      <c r="G576">
        <f ca="1">inputfromtsbtoolfile!G379</f>
        <v>31</v>
      </c>
      <c r="H576">
        <f ca="1">inputfromtsbtoolfile!H379</f>
        <v>75</v>
      </c>
      <c r="I576">
        <f ca="1">inputfromtsbtoolfile!I379</f>
        <v>50</v>
      </c>
      <c r="J576">
        <f ca="1">inputfromtsbtoolfile!J379</f>
        <v>19</v>
      </c>
      <c r="K576" t="str">
        <f ca="1">inputfromtsbtoolfile!K379</f>
        <v>[6</v>
      </c>
      <c r="L576">
        <f ca="1">inputfromtsbtoolfile!L379</f>
        <v>1</v>
      </c>
    </row>
    <row r="577" spans="1:12">
      <c r="A577" t="str">
        <f ca="1">inputfromtsbtoolfile!A414</f>
        <v>RB2</v>
      </c>
      <c r="B577" t="str">
        <f ca="1">inputfromtsbtoolfile!B414</f>
        <v xml:space="preserve"> marcus ALLEN</v>
      </c>
      <c r="C577" t="str">
        <f ca="1">inputfromtsbtoolfile!C414</f>
        <v xml:space="preserve"> Face=0x8b</v>
      </c>
      <c r="D577" t="str">
        <f ca="1">inputfromtsbtoolfile!D414</f>
        <v xml:space="preserve"> #32</v>
      </c>
      <c r="E577">
        <f ca="1">inputfromtsbtoolfile!E414</f>
        <v>38</v>
      </c>
      <c r="F577">
        <f ca="1">inputfromtsbtoolfile!F414</f>
        <v>69</v>
      </c>
      <c r="G577">
        <f ca="1">inputfromtsbtoolfile!G414</f>
        <v>56</v>
      </c>
      <c r="H577">
        <f ca="1">inputfromtsbtoolfile!H414</f>
        <v>25</v>
      </c>
      <c r="I577">
        <f ca="1">inputfromtsbtoolfile!I414</f>
        <v>50</v>
      </c>
      <c r="J577">
        <f ca="1">inputfromtsbtoolfile!J414</f>
        <v>31</v>
      </c>
      <c r="K577" t="str">
        <f ca="1">inputfromtsbtoolfile!K414</f>
        <v>[6</v>
      </c>
      <c r="L577">
        <f ca="1">inputfromtsbtoolfile!L414</f>
        <v>3</v>
      </c>
    </row>
    <row r="578" spans="1:12">
      <c r="A578" t="str">
        <f ca="1">inputfromtsbtoolfile!A449</f>
        <v>RB2</v>
      </c>
      <c r="B578" t="str">
        <f ca="1">inputfromtsbtoolfile!B449</f>
        <v xml:space="preserve"> rod BERNSTINE</v>
      </c>
      <c r="C578" t="str">
        <f ca="1">inputfromtsbtoolfile!C449</f>
        <v xml:space="preserve"> Face=0x82</v>
      </c>
      <c r="D578" t="str">
        <f ca="1">inputfromtsbtoolfile!D449</f>
        <v xml:space="preserve"> #82</v>
      </c>
      <c r="E578">
        <f ca="1">inputfromtsbtoolfile!E449</f>
        <v>44</v>
      </c>
      <c r="F578">
        <f ca="1">inputfromtsbtoolfile!F449</f>
        <v>69</v>
      </c>
      <c r="G578">
        <f ca="1">inputfromtsbtoolfile!G449</f>
        <v>25</v>
      </c>
      <c r="H578">
        <f ca="1">inputfromtsbtoolfile!H449</f>
        <v>44</v>
      </c>
      <c r="I578">
        <f ca="1">inputfromtsbtoolfile!I449</f>
        <v>50</v>
      </c>
      <c r="J578">
        <f ca="1">inputfromtsbtoolfile!J449</f>
        <v>19</v>
      </c>
      <c r="K578" t="str">
        <f ca="1">inputfromtsbtoolfile!K449</f>
        <v>[4</v>
      </c>
      <c r="L578">
        <f ca="1">inputfromtsbtoolfile!L449</f>
        <v>1</v>
      </c>
    </row>
    <row r="579" spans="1:12">
      <c r="A579" t="str">
        <f ca="1">inputfromtsbtoolfile!A484</f>
        <v>RB2</v>
      </c>
      <c r="B579" t="str">
        <f ca="1">inputfromtsbtoolfile!B484</f>
        <v xml:space="preserve"> derrick FENNER</v>
      </c>
      <c r="C579" t="str">
        <f ca="1">inputfromtsbtoolfile!C484</f>
        <v xml:space="preserve"> Face=0x92</v>
      </c>
      <c r="D579" t="str">
        <f ca="1">inputfromtsbtoolfile!D484</f>
        <v xml:space="preserve"> #44</v>
      </c>
      <c r="E579">
        <f ca="1">inputfromtsbtoolfile!E484</f>
        <v>56</v>
      </c>
      <c r="F579">
        <f ca="1">inputfromtsbtoolfile!F484</f>
        <v>69</v>
      </c>
      <c r="G579">
        <f ca="1">inputfromtsbtoolfile!G484</f>
        <v>25</v>
      </c>
      <c r="H579">
        <f ca="1">inputfromtsbtoolfile!H484</f>
        <v>75</v>
      </c>
      <c r="I579">
        <f ca="1">inputfromtsbtoolfile!I484</f>
        <v>50</v>
      </c>
      <c r="J579">
        <f ca="1">inputfromtsbtoolfile!J484</f>
        <v>25</v>
      </c>
      <c r="K579" t="str">
        <f ca="1">inputfromtsbtoolfile!K484</f>
        <v>[6</v>
      </c>
      <c r="L579">
        <f ca="1">inputfromtsbtoolfile!L484</f>
        <v>2</v>
      </c>
    </row>
    <row r="580" spans="1:12">
      <c r="A580" t="str">
        <f ca="1">inputfromtsbtoolfile!A519</f>
        <v>RB2</v>
      </c>
      <c r="B580" t="str">
        <f ca="1">inputfromtsbtoolfile!B519</f>
        <v xml:space="preserve"> brian MITCHELL</v>
      </c>
      <c r="C580" t="str">
        <f ca="1">inputfromtsbtoolfile!C519</f>
        <v xml:space="preserve"> Face=0xc7</v>
      </c>
      <c r="D580" t="str">
        <f ca="1">inputfromtsbtoolfile!D519</f>
        <v xml:space="preserve"> #30</v>
      </c>
      <c r="E580">
        <f ca="1">inputfromtsbtoolfile!E519</f>
        <v>38</v>
      </c>
      <c r="F580">
        <f ca="1">inputfromtsbtoolfile!F519</f>
        <v>69</v>
      </c>
      <c r="G580">
        <f ca="1">inputfromtsbtoolfile!G519</f>
        <v>38</v>
      </c>
      <c r="H580">
        <f ca="1">inputfromtsbtoolfile!H519</f>
        <v>31</v>
      </c>
      <c r="I580">
        <f ca="1">inputfromtsbtoolfile!I519</f>
        <v>81</v>
      </c>
      <c r="J580">
        <f ca="1">inputfromtsbtoolfile!J519</f>
        <v>25</v>
      </c>
      <c r="K580" t="str">
        <f ca="1">inputfromtsbtoolfile!K519</f>
        <v>[3</v>
      </c>
      <c r="L580">
        <f ca="1">inputfromtsbtoolfile!L519</f>
        <v>2</v>
      </c>
    </row>
    <row r="581" spans="1:12">
      <c r="A581" t="str">
        <f ca="1">inputfromtsbtoolfile!A554</f>
        <v>RB2</v>
      </c>
      <c r="B581" t="str">
        <f ca="1">inputfromtsbtoolfile!B554</f>
        <v xml:space="preserve"> david MEGGETT</v>
      </c>
      <c r="C581" t="str">
        <f ca="1">inputfromtsbtoolfile!C554</f>
        <v xml:space="preserve"> Face=0xb0</v>
      </c>
      <c r="D581" t="str">
        <f ca="1">inputfromtsbtoolfile!D554</f>
        <v xml:space="preserve"> #30</v>
      </c>
      <c r="E581">
        <f ca="1">inputfromtsbtoolfile!E554</f>
        <v>38</v>
      </c>
      <c r="F581">
        <f ca="1">inputfromtsbtoolfile!F554</f>
        <v>69</v>
      </c>
      <c r="G581">
        <f ca="1">inputfromtsbtoolfile!G554</f>
        <v>56</v>
      </c>
      <c r="H581">
        <f ca="1">inputfromtsbtoolfile!H554</f>
        <v>19</v>
      </c>
      <c r="I581">
        <f ca="1">inputfromtsbtoolfile!I554</f>
        <v>75</v>
      </c>
      <c r="J581">
        <f ca="1">inputfromtsbtoolfile!J554</f>
        <v>50</v>
      </c>
      <c r="K581" t="str">
        <f ca="1">inputfromtsbtoolfile!K554</f>
        <v>[7</v>
      </c>
      <c r="L581">
        <f ca="1">inputfromtsbtoolfile!L554</f>
        <v>6</v>
      </c>
    </row>
    <row r="582" spans="1:12">
      <c r="A582" t="str">
        <f ca="1">inputfromtsbtoolfile!A589</f>
        <v>RB2</v>
      </c>
      <c r="B582" t="str">
        <f ca="1">inputfromtsbtoolfile!B589</f>
        <v xml:space="preserve"> keith BYARS</v>
      </c>
      <c r="C582" t="str">
        <f ca="1">inputfromtsbtoolfile!C589</f>
        <v xml:space="preserve"> Face=0x8f</v>
      </c>
      <c r="D582" t="str">
        <f ca="1">inputfromtsbtoolfile!D589</f>
        <v xml:space="preserve"> #41</v>
      </c>
      <c r="E582">
        <f ca="1">inputfromtsbtoolfile!E589</f>
        <v>38</v>
      </c>
      <c r="F582">
        <f ca="1">inputfromtsbtoolfile!F589</f>
        <v>69</v>
      </c>
      <c r="G582">
        <f ca="1">inputfromtsbtoolfile!G589</f>
        <v>31</v>
      </c>
      <c r="H582">
        <f ca="1">inputfromtsbtoolfile!H589</f>
        <v>38</v>
      </c>
      <c r="I582">
        <f ca="1">inputfromtsbtoolfile!I589</f>
        <v>50</v>
      </c>
      <c r="J582">
        <f ca="1">inputfromtsbtoolfile!J589</f>
        <v>69</v>
      </c>
      <c r="K582" t="str">
        <f ca="1">inputfromtsbtoolfile!K589</f>
        <v>[3</v>
      </c>
      <c r="L582">
        <f ca="1">inputfromtsbtoolfile!L589</f>
        <v>9</v>
      </c>
    </row>
    <row r="583" spans="1:12">
      <c r="A583" t="str">
        <f ca="1">inputfromtsbtoolfile!A624</f>
        <v>RB2</v>
      </c>
      <c r="B583" t="str">
        <f ca="1">inputfromtsbtoolfile!B624</f>
        <v xml:space="preserve"> roy GREEN</v>
      </c>
      <c r="C583" t="str">
        <f ca="1">inputfromtsbtoolfile!C624</f>
        <v xml:space="preserve"> Face=0xc7</v>
      </c>
      <c r="D583" t="str">
        <f ca="1">inputfromtsbtoolfile!D624</f>
        <v xml:space="preserve"> #81</v>
      </c>
      <c r="E583">
        <f ca="1">inputfromtsbtoolfile!E624</f>
        <v>38</v>
      </c>
      <c r="F583">
        <f ca="1">inputfromtsbtoolfile!F624</f>
        <v>69</v>
      </c>
      <c r="G583">
        <f ca="1">inputfromtsbtoolfile!G624</f>
        <v>44</v>
      </c>
      <c r="H583">
        <f ca="1">inputfromtsbtoolfile!H624</f>
        <v>13</v>
      </c>
      <c r="I583">
        <f ca="1">inputfromtsbtoolfile!I624</f>
        <v>50</v>
      </c>
      <c r="J583">
        <f ca="1">inputfromtsbtoolfile!J624</f>
        <v>56</v>
      </c>
      <c r="K583" t="str">
        <f ca="1">inputfromtsbtoolfile!K624</f>
        <v>[1</v>
      </c>
      <c r="L583">
        <f ca="1">inputfromtsbtoolfile!L624</f>
        <v>4</v>
      </c>
    </row>
    <row r="584" spans="1:12">
      <c r="A584" t="str">
        <f ca="1">inputfromtsbtoolfile!A659</f>
        <v>RB2</v>
      </c>
      <c r="B584" t="str">
        <f ca="1">inputfromtsbtoolfile!B659</f>
        <v xml:space="preserve"> tommie AGEE</v>
      </c>
      <c r="C584" t="str">
        <f ca="1">inputfromtsbtoolfile!C659</f>
        <v xml:space="preserve"> Face=0xc9</v>
      </c>
      <c r="D584" t="str">
        <f ca="1">inputfromtsbtoolfile!D659</f>
        <v xml:space="preserve"> #34</v>
      </c>
      <c r="E584">
        <f ca="1">inputfromtsbtoolfile!E659</f>
        <v>38</v>
      </c>
      <c r="F584">
        <f ca="1">inputfromtsbtoolfile!F659</f>
        <v>69</v>
      </c>
      <c r="G584">
        <f ca="1">inputfromtsbtoolfile!G659</f>
        <v>25</v>
      </c>
      <c r="H584">
        <f ca="1">inputfromtsbtoolfile!H659</f>
        <v>44</v>
      </c>
      <c r="I584">
        <f ca="1">inputfromtsbtoolfile!I659</f>
        <v>50</v>
      </c>
      <c r="J584">
        <f ca="1">inputfromtsbtoolfile!J659</f>
        <v>44</v>
      </c>
      <c r="K584" t="str">
        <f ca="1">inputfromtsbtoolfile!K659</f>
        <v>[4</v>
      </c>
      <c r="L584">
        <f ca="1">inputfromtsbtoolfile!L659</f>
        <v>4</v>
      </c>
    </row>
    <row r="585" spans="1:12">
      <c r="A585" t="str">
        <f ca="1">inputfromtsbtoolfile!A694</f>
        <v>RB2</v>
      </c>
      <c r="B585" t="str">
        <f ca="1">inputfromtsbtoolfile!B694</f>
        <v xml:space="preserve"> neal ANDERSON</v>
      </c>
      <c r="C585" t="str">
        <f ca="1">inputfromtsbtoolfile!C694</f>
        <v xml:space="preserve"> Face=0x88</v>
      </c>
      <c r="D585" t="str">
        <f ca="1">inputfromtsbtoolfile!D694</f>
        <v xml:space="preserve"> #35</v>
      </c>
      <c r="E585">
        <f ca="1">inputfromtsbtoolfile!E694</f>
        <v>50</v>
      </c>
      <c r="F585">
        <f ca="1">inputfromtsbtoolfile!F694</f>
        <v>69</v>
      </c>
      <c r="G585">
        <f ca="1">inputfromtsbtoolfile!G694</f>
        <v>63</v>
      </c>
      <c r="H585">
        <f ca="1">inputfromtsbtoolfile!H694</f>
        <v>50</v>
      </c>
      <c r="I585">
        <f ca="1">inputfromtsbtoolfile!I694</f>
        <v>50</v>
      </c>
      <c r="J585">
        <f ca="1">inputfromtsbtoolfile!J694</f>
        <v>50</v>
      </c>
      <c r="K585" t="str">
        <f ca="1">inputfromtsbtoolfile!K694</f>
        <v>[8</v>
      </c>
      <c r="L585">
        <f ca="1">inputfromtsbtoolfile!L694</f>
        <v>5</v>
      </c>
    </row>
    <row r="586" spans="1:12">
      <c r="A586" t="str">
        <f ca="1">inputfromtsbtoolfile!A729</f>
        <v>RB2</v>
      </c>
      <c r="B586" t="str">
        <f ca="1">inputfromtsbtoolfile!B729</f>
        <v xml:space="preserve"> aubrey MATTHEWS</v>
      </c>
      <c r="C586" t="str">
        <f ca="1">inputfromtsbtoolfile!C729</f>
        <v xml:space="preserve"> Face=0xad</v>
      </c>
      <c r="D586" t="str">
        <f ca="1">inputfromtsbtoolfile!D729</f>
        <v xml:space="preserve"> #83</v>
      </c>
      <c r="E586">
        <f ca="1">inputfromtsbtoolfile!E729</f>
        <v>25</v>
      </c>
      <c r="F586">
        <f ca="1">inputfromtsbtoolfile!F729</f>
        <v>69</v>
      </c>
      <c r="G586">
        <f ca="1">inputfromtsbtoolfile!G729</f>
        <v>19</v>
      </c>
      <c r="H586">
        <f ca="1">inputfromtsbtoolfile!H729</f>
        <v>13</v>
      </c>
      <c r="I586">
        <f ca="1">inputfromtsbtoolfile!I729</f>
        <v>50</v>
      </c>
      <c r="J586">
        <f ca="1">inputfromtsbtoolfile!J729</f>
        <v>50</v>
      </c>
      <c r="K586" t="str">
        <f ca="1">inputfromtsbtoolfile!K729</f>
        <v>[1</v>
      </c>
      <c r="L586">
        <f ca="1">inputfromtsbtoolfile!L729</f>
        <v>4</v>
      </c>
    </row>
    <row r="587" spans="1:12">
      <c r="A587" t="str">
        <f ca="1">inputfromtsbtoolfile!A764</f>
        <v>RB2</v>
      </c>
      <c r="B587" t="str">
        <f ca="1">inputfromtsbtoolfile!B764</f>
        <v xml:space="preserve"> michael HADDIX</v>
      </c>
      <c r="C587" t="str">
        <f ca="1">inputfromtsbtoolfile!C764</f>
        <v xml:space="preserve"> Face=0x98</v>
      </c>
      <c r="D587" t="str">
        <f ca="1">inputfromtsbtoolfile!D764</f>
        <v xml:space="preserve"> #35</v>
      </c>
      <c r="E587">
        <f ca="1">inputfromtsbtoolfile!E764</f>
        <v>38</v>
      </c>
      <c r="F587">
        <f ca="1">inputfromtsbtoolfile!F764</f>
        <v>69</v>
      </c>
      <c r="G587">
        <f ca="1">inputfromtsbtoolfile!G764</f>
        <v>25</v>
      </c>
      <c r="H587">
        <f ca="1">inputfromtsbtoolfile!H764</f>
        <v>94</v>
      </c>
      <c r="I587">
        <f ca="1">inputfromtsbtoolfile!I764</f>
        <v>50</v>
      </c>
      <c r="J587">
        <f ca="1">inputfromtsbtoolfile!J764</f>
        <v>25</v>
      </c>
      <c r="K587" t="str">
        <f ca="1">inputfromtsbtoolfile!K764</f>
        <v>[5</v>
      </c>
      <c r="L587">
        <f ca="1">inputfromtsbtoolfile!L764</f>
        <v>2</v>
      </c>
    </row>
    <row r="588" spans="1:12">
      <c r="A588" t="str">
        <f ca="1">inputfromtsbtoolfile!A799</f>
        <v>RB2</v>
      </c>
      <c r="B588" t="str">
        <f ca="1">inputfromtsbtoolfile!B799</f>
        <v xml:space="preserve"> rick FENNEY</v>
      </c>
      <c r="C588" t="str">
        <f ca="1">inputfromtsbtoolfile!C799</f>
        <v xml:space="preserve"> Face=0x2b</v>
      </c>
      <c r="D588" t="str">
        <f ca="1">inputfromtsbtoolfile!D799</f>
        <v xml:space="preserve"> #31</v>
      </c>
      <c r="E588">
        <f ca="1">inputfromtsbtoolfile!E799</f>
        <v>38</v>
      </c>
      <c r="F588">
        <f ca="1">inputfromtsbtoolfile!F799</f>
        <v>69</v>
      </c>
      <c r="G588">
        <f ca="1">inputfromtsbtoolfile!G799</f>
        <v>38</v>
      </c>
      <c r="H588">
        <f ca="1">inputfromtsbtoolfile!H799</f>
        <v>38</v>
      </c>
      <c r="I588">
        <f ca="1">inputfromtsbtoolfile!I799</f>
        <v>50</v>
      </c>
      <c r="J588">
        <f ca="1">inputfromtsbtoolfile!J799</f>
        <v>25</v>
      </c>
      <c r="K588" t="str">
        <f ca="1">inputfromtsbtoolfile!K799</f>
        <v>[3</v>
      </c>
      <c r="L588">
        <f ca="1">inputfromtsbtoolfile!L799</f>
        <v>2</v>
      </c>
    </row>
    <row r="589" spans="1:12">
      <c r="A589" t="str">
        <f ca="1">inputfromtsbtoolfile!A834</f>
        <v>RB2</v>
      </c>
      <c r="B589" t="str">
        <f ca="1">inputfromtsbtoolfile!B834</f>
        <v xml:space="preserve"> reggie COBB</v>
      </c>
      <c r="C589" t="str">
        <f ca="1">inputfromtsbtoolfile!C834</f>
        <v xml:space="preserve"> Face=0xc7</v>
      </c>
      <c r="D589" t="str">
        <f ca="1">inputfromtsbtoolfile!D834</f>
        <v xml:space="preserve"> #33</v>
      </c>
      <c r="E589">
        <f ca="1">inputfromtsbtoolfile!E834</f>
        <v>44</v>
      </c>
      <c r="F589">
        <f ca="1">inputfromtsbtoolfile!F834</f>
        <v>69</v>
      </c>
      <c r="G589">
        <f ca="1">inputfromtsbtoolfile!G834</f>
        <v>25</v>
      </c>
      <c r="H589">
        <f ca="1">inputfromtsbtoolfile!H834</f>
        <v>94</v>
      </c>
      <c r="I589">
        <f ca="1">inputfromtsbtoolfile!I834</f>
        <v>50</v>
      </c>
      <c r="J589">
        <f ca="1">inputfromtsbtoolfile!J834</f>
        <v>44</v>
      </c>
      <c r="K589" t="str">
        <f ca="1">inputfromtsbtoolfile!K834</f>
        <v>[5</v>
      </c>
      <c r="L589">
        <f ca="1">inputfromtsbtoolfile!L834</f>
        <v>5</v>
      </c>
    </row>
    <row r="590" spans="1:12">
      <c r="A590" t="str">
        <f ca="1">inputfromtsbtoolfile!A869</f>
        <v>RB2</v>
      </c>
      <c r="B590" t="str">
        <f ca="1">inputfromtsbtoolfile!B869</f>
        <v xml:space="preserve"> tom RATHMAN</v>
      </c>
      <c r="C590" t="str">
        <f ca="1">inputfromtsbtoolfile!C869</f>
        <v xml:space="preserve"> Face=0x32</v>
      </c>
      <c r="D590" t="str">
        <f ca="1">inputfromtsbtoolfile!D869</f>
        <v xml:space="preserve"> #44</v>
      </c>
      <c r="E590">
        <f ca="1">inputfromtsbtoolfile!E869</f>
        <v>44</v>
      </c>
      <c r="F590">
        <f ca="1">inputfromtsbtoolfile!F869</f>
        <v>69</v>
      </c>
      <c r="G590">
        <f ca="1">inputfromtsbtoolfile!G869</f>
        <v>25</v>
      </c>
      <c r="H590">
        <f ca="1">inputfromtsbtoolfile!H869</f>
        <v>94</v>
      </c>
      <c r="I590">
        <f ca="1">inputfromtsbtoolfile!I869</f>
        <v>50</v>
      </c>
      <c r="J590">
        <f ca="1">inputfromtsbtoolfile!J869</f>
        <v>56</v>
      </c>
      <c r="K590" t="str">
        <f ca="1">inputfromtsbtoolfile!K869</f>
        <v>[5</v>
      </c>
      <c r="L590">
        <f ca="1">inputfromtsbtoolfile!L869</f>
        <v>9</v>
      </c>
    </row>
    <row r="591" spans="1:12">
      <c r="A591" t="str">
        <f ca="1">inputfromtsbtoolfile!A904</f>
        <v>RB2</v>
      </c>
      <c r="B591" t="str">
        <f ca="1">inputfromtsbtoolfile!B904</f>
        <v xml:space="preserve"> curt WARNER</v>
      </c>
      <c r="C591" t="str">
        <f ca="1">inputfromtsbtoolfile!C904</f>
        <v xml:space="preserve"> Face=0x83</v>
      </c>
      <c r="D591" t="str">
        <f ca="1">inputfromtsbtoolfile!D904</f>
        <v xml:space="preserve"> #21</v>
      </c>
      <c r="E591">
        <f ca="1">inputfromtsbtoolfile!E904</f>
        <v>38</v>
      </c>
      <c r="F591">
        <f ca="1">inputfromtsbtoolfile!F904</f>
        <v>69</v>
      </c>
      <c r="G591">
        <f ca="1">inputfromtsbtoolfile!G904</f>
        <v>38</v>
      </c>
      <c r="H591">
        <f ca="1">inputfromtsbtoolfile!H904</f>
        <v>31</v>
      </c>
      <c r="I591">
        <f ca="1">inputfromtsbtoolfile!I904</f>
        <v>50</v>
      </c>
      <c r="J591">
        <f ca="1">inputfromtsbtoolfile!J904</f>
        <v>25</v>
      </c>
      <c r="K591" t="str">
        <f ca="1">inputfromtsbtoolfile!K904</f>
        <v>[4</v>
      </c>
      <c r="L591">
        <f ca="1">inputfromtsbtoolfile!L904</f>
        <v>2</v>
      </c>
    </row>
    <row r="592" spans="1:12">
      <c r="A592" t="str">
        <f ca="1">inputfromtsbtoolfile!A939</f>
        <v>RB2</v>
      </c>
      <c r="B592" t="str">
        <f ca="1">inputfromtsbtoolfile!B939</f>
        <v xml:space="preserve"> dalton HILLIARD</v>
      </c>
      <c r="C592" t="str">
        <f ca="1">inputfromtsbtoolfile!C939</f>
        <v xml:space="preserve"> Face=0xc3</v>
      </c>
      <c r="D592" t="str">
        <f ca="1">inputfromtsbtoolfile!D939</f>
        <v xml:space="preserve"> #21</v>
      </c>
      <c r="E592">
        <f ca="1">inputfromtsbtoolfile!E939</f>
        <v>38</v>
      </c>
      <c r="F592">
        <f ca="1">inputfromtsbtoolfile!F939</f>
        <v>69</v>
      </c>
      <c r="G592">
        <f ca="1">inputfromtsbtoolfile!G939</f>
        <v>50</v>
      </c>
      <c r="H592">
        <f ca="1">inputfromtsbtoolfile!H939</f>
        <v>25</v>
      </c>
      <c r="I592">
        <f ca="1">inputfromtsbtoolfile!I939</f>
        <v>50</v>
      </c>
      <c r="J592">
        <f ca="1">inputfromtsbtoolfile!J939</f>
        <v>25</v>
      </c>
      <c r="K592" t="str">
        <f ca="1">inputfromtsbtoolfile!K939</f>
        <v>[5</v>
      </c>
      <c r="L592">
        <f ca="1">inputfromtsbtoolfile!L939</f>
        <v>2</v>
      </c>
    </row>
    <row r="593" spans="1:12">
      <c r="A593" t="str">
        <f ca="1">inputfromtsbtoolfile!A974</f>
        <v>RB2</v>
      </c>
      <c r="B593" t="str">
        <f ca="1">inputfromtsbtoolfile!B974</f>
        <v xml:space="preserve"> michael HAYNES</v>
      </c>
      <c r="C593" t="str">
        <f ca="1">inputfromtsbtoolfile!C974</f>
        <v xml:space="preserve"> Face=0x92</v>
      </c>
      <c r="D593" t="str">
        <f ca="1">inputfromtsbtoolfile!D974</f>
        <v xml:space="preserve"> #81</v>
      </c>
      <c r="E593">
        <f ca="1">inputfromtsbtoolfile!E974</f>
        <v>25</v>
      </c>
      <c r="F593">
        <f ca="1">inputfromtsbtoolfile!F974</f>
        <v>69</v>
      </c>
      <c r="G593">
        <f ca="1">inputfromtsbtoolfile!G974</f>
        <v>25</v>
      </c>
      <c r="H593">
        <f ca="1">inputfromtsbtoolfile!H974</f>
        <v>13</v>
      </c>
      <c r="I593">
        <f ca="1">inputfromtsbtoolfile!I974</f>
        <v>50</v>
      </c>
      <c r="J593">
        <f ca="1">inputfromtsbtoolfile!J974</f>
        <v>50</v>
      </c>
      <c r="K593" t="str">
        <f ca="1">inputfromtsbtoolfile!K974</f>
        <v>[1</v>
      </c>
      <c r="L593">
        <f ca="1">inputfromtsbtoolfile!L974</f>
        <v>4</v>
      </c>
    </row>
    <row r="594" spans="1:12">
      <c r="A594" t="str">
        <f ca="1">inputfromtsbtoolfile!A30</f>
        <v>RB3</v>
      </c>
      <c r="B594" t="str">
        <f ca="1">inputfromtsbtoolfile!B30</f>
        <v xml:space="preserve"> kenneth DAVIS</v>
      </c>
      <c r="C594" t="str">
        <f ca="1">inputfromtsbtoolfile!C30</f>
        <v xml:space="preserve"> Face=0xa5</v>
      </c>
      <c r="D594" t="str">
        <f ca="1">inputfromtsbtoolfile!D30</f>
        <v xml:space="preserve"> #23</v>
      </c>
      <c r="E594">
        <f ca="1">inputfromtsbtoolfile!E30</f>
        <v>38</v>
      </c>
      <c r="F594">
        <f ca="1">inputfromtsbtoolfile!F30</f>
        <v>69</v>
      </c>
      <c r="G594">
        <f ca="1">inputfromtsbtoolfile!G30</f>
        <v>25</v>
      </c>
      <c r="H594">
        <f ca="1">inputfromtsbtoolfile!H30</f>
        <v>19</v>
      </c>
      <c r="I594">
        <f ca="1">inputfromtsbtoolfile!I30</f>
        <v>50</v>
      </c>
      <c r="J594">
        <f ca="1">inputfromtsbtoolfile!J30</f>
        <v>31</v>
      </c>
      <c r="K594" t="str">
        <f ca="1">inputfromtsbtoolfile!K30</f>
        <v>[5</v>
      </c>
      <c r="L594">
        <f ca="1">inputfromtsbtoolfile!L30</f>
        <v>2</v>
      </c>
    </row>
    <row r="595" spans="1:12">
      <c r="A595" t="str">
        <f ca="1">inputfromtsbtoolfile!A65</f>
        <v>RB3</v>
      </c>
      <c r="B595" t="str">
        <f ca="1">inputfromtsbtoolfile!B65</f>
        <v xml:space="preserve"> anthony JOHNSON</v>
      </c>
      <c r="C595" t="str">
        <f ca="1">inputfromtsbtoolfile!C65</f>
        <v xml:space="preserve"> Face=0x92</v>
      </c>
      <c r="D595" t="str">
        <f ca="1">inputfromtsbtoolfile!D65</f>
        <v xml:space="preserve"> #23</v>
      </c>
      <c r="E595">
        <f ca="1">inputfromtsbtoolfile!E65</f>
        <v>38</v>
      </c>
      <c r="F595">
        <f ca="1">inputfromtsbtoolfile!F65</f>
        <v>69</v>
      </c>
      <c r="G595">
        <f ca="1">inputfromtsbtoolfile!G65</f>
        <v>31</v>
      </c>
      <c r="H595">
        <f ca="1">inputfromtsbtoolfile!H65</f>
        <v>25</v>
      </c>
      <c r="I595">
        <f ca="1">inputfromtsbtoolfile!I65</f>
        <v>50</v>
      </c>
      <c r="J595">
        <f ca="1">inputfromtsbtoolfile!J65</f>
        <v>25</v>
      </c>
      <c r="K595" t="str">
        <f ca="1">inputfromtsbtoolfile!K65</f>
        <v>[3</v>
      </c>
      <c r="L595">
        <f ca="1">inputfromtsbtoolfile!L65</f>
        <v>1</v>
      </c>
    </row>
    <row r="596" spans="1:12">
      <c r="A596" t="str">
        <f ca="1">inputfromtsbtoolfile!A100</f>
        <v>RB3</v>
      </c>
      <c r="B596" t="str">
        <f ca="1">inputfromtsbtoolfile!B100</f>
        <v xml:space="preserve"> marc LOGAN</v>
      </c>
      <c r="C596" t="str">
        <f ca="1">inputfromtsbtoolfile!C100</f>
        <v xml:space="preserve"> Face=0x85</v>
      </c>
      <c r="D596" t="str">
        <f ca="1">inputfromtsbtoolfile!D100</f>
        <v xml:space="preserve"> #20</v>
      </c>
      <c r="E596">
        <f ca="1">inputfromtsbtoolfile!E100</f>
        <v>44</v>
      </c>
      <c r="F596">
        <f ca="1">inputfromtsbtoolfile!F100</f>
        <v>69</v>
      </c>
      <c r="G596">
        <f ca="1">inputfromtsbtoolfile!G100</f>
        <v>38</v>
      </c>
      <c r="H596">
        <f ca="1">inputfromtsbtoolfile!H100</f>
        <v>44</v>
      </c>
      <c r="I596">
        <f ca="1">inputfromtsbtoolfile!I100</f>
        <v>50</v>
      </c>
      <c r="J596">
        <f ca="1">inputfromtsbtoolfile!J100</f>
        <v>25</v>
      </c>
      <c r="K596" t="str">
        <f ca="1">inputfromtsbtoolfile!K100</f>
        <v>[5</v>
      </c>
      <c r="L596">
        <f ca="1">inputfromtsbtoolfile!L100</f>
        <v>2</v>
      </c>
    </row>
    <row r="597" spans="1:12">
      <c r="A597" t="str">
        <f ca="1">inputfromtsbtoolfile!A135</f>
        <v>RB3</v>
      </c>
      <c r="B597" t="str">
        <f ca="1">inputfromtsbtoolfile!B135</f>
        <v xml:space="preserve"> george ADAMS</v>
      </c>
      <c r="C597" t="str">
        <f ca="1">inputfromtsbtoolfile!C135</f>
        <v xml:space="preserve"> Face=0xc3</v>
      </c>
      <c r="D597" t="str">
        <f ca="1">inputfromtsbtoolfile!D135</f>
        <v xml:space="preserve"> #33</v>
      </c>
      <c r="E597">
        <f ca="1">inputfromtsbtoolfile!E135</f>
        <v>38</v>
      </c>
      <c r="F597">
        <f ca="1">inputfromtsbtoolfile!F135</f>
        <v>69</v>
      </c>
      <c r="G597">
        <f ca="1">inputfromtsbtoolfile!G135</f>
        <v>31</v>
      </c>
      <c r="H597">
        <f ca="1">inputfromtsbtoolfile!H135</f>
        <v>31</v>
      </c>
      <c r="I597">
        <f ca="1">inputfromtsbtoolfile!I135</f>
        <v>50</v>
      </c>
      <c r="J597">
        <f ca="1">inputfromtsbtoolfile!J135</f>
        <v>25</v>
      </c>
      <c r="K597" t="str">
        <f ca="1">inputfromtsbtoolfile!K135</f>
        <v>[3</v>
      </c>
      <c r="L597">
        <f ca="1">inputfromtsbtoolfile!L135</f>
        <v>2</v>
      </c>
    </row>
    <row r="598" spans="1:12">
      <c r="A598" t="str">
        <f ca="1">inputfromtsbtoolfile!A170</f>
        <v>RB3</v>
      </c>
      <c r="B598" t="str">
        <f ca="1">inputfromtsbtoolfile!B170</f>
        <v xml:space="preserve"> brad BAXTER</v>
      </c>
      <c r="C598" t="str">
        <f ca="1">inputfromtsbtoolfile!C170</f>
        <v xml:space="preserve"> Face=0x90</v>
      </c>
      <c r="D598" t="str">
        <f ca="1">inputfromtsbtoolfile!D170</f>
        <v xml:space="preserve"> #30</v>
      </c>
      <c r="E598">
        <f ca="1">inputfromtsbtoolfile!E170</f>
        <v>44</v>
      </c>
      <c r="F598">
        <f ca="1">inputfromtsbtoolfile!F170</f>
        <v>69</v>
      </c>
      <c r="G598">
        <f ca="1">inputfromtsbtoolfile!G170</f>
        <v>31</v>
      </c>
      <c r="H598">
        <f ca="1">inputfromtsbtoolfile!H170</f>
        <v>31</v>
      </c>
      <c r="I598">
        <f ca="1">inputfromtsbtoolfile!I170</f>
        <v>50</v>
      </c>
      <c r="J598">
        <f ca="1">inputfromtsbtoolfile!J170</f>
        <v>25</v>
      </c>
      <c r="K598" t="str">
        <f ca="1">inputfromtsbtoolfile!K170</f>
        <v>[3</v>
      </c>
      <c r="L598">
        <f ca="1">inputfromtsbtoolfile!L170</f>
        <v>2</v>
      </c>
    </row>
    <row r="599" spans="1:12">
      <c r="A599" t="str">
        <f ca="1">inputfromtsbtoolfile!A205</f>
        <v>RB3</v>
      </c>
      <c r="B599" t="str">
        <f ca="1">inputfromtsbtoolfile!B205</f>
        <v xml:space="preserve"> harold GREEN</v>
      </c>
      <c r="C599" t="str">
        <f ca="1">inputfromtsbtoolfile!C205</f>
        <v xml:space="preserve"> Face=0xa3</v>
      </c>
      <c r="D599" t="str">
        <f ca="1">inputfromtsbtoolfile!D205</f>
        <v xml:space="preserve"> #28</v>
      </c>
      <c r="E599">
        <f ca="1">inputfromtsbtoolfile!E205</f>
        <v>38</v>
      </c>
      <c r="F599">
        <f ca="1">inputfromtsbtoolfile!F205</f>
        <v>69</v>
      </c>
      <c r="G599">
        <f ca="1">inputfromtsbtoolfile!G205</f>
        <v>38</v>
      </c>
      <c r="H599">
        <f ca="1">inputfromtsbtoolfile!H205</f>
        <v>31</v>
      </c>
      <c r="I599">
        <f ca="1">inputfromtsbtoolfile!I205</f>
        <v>50</v>
      </c>
      <c r="J599">
        <f ca="1">inputfromtsbtoolfile!J205</f>
        <v>25</v>
      </c>
      <c r="K599" t="str">
        <f ca="1">inputfromtsbtoolfile!K205</f>
        <v>[5</v>
      </c>
      <c r="L599">
        <f ca="1">inputfromtsbtoolfile!L205</f>
        <v>2</v>
      </c>
    </row>
    <row r="600" spans="1:12">
      <c r="A600" t="str">
        <f ca="1">inputfromtsbtoolfile!A240</f>
        <v>RB3</v>
      </c>
      <c r="B600" t="str">
        <f ca="1">inputfromtsbtoolfile!B240</f>
        <v xml:space="preserve"> leroy HOARD</v>
      </c>
      <c r="C600" t="str">
        <f ca="1">inputfromtsbtoolfile!C240</f>
        <v xml:space="preserve"> Face=0x88</v>
      </c>
      <c r="D600" t="str">
        <f ca="1">inputfromtsbtoolfile!D240</f>
        <v xml:space="preserve"> #33</v>
      </c>
      <c r="E600">
        <f ca="1">inputfromtsbtoolfile!E240</f>
        <v>44</v>
      </c>
      <c r="F600">
        <f ca="1">inputfromtsbtoolfile!F240</f>
        <v>69</v>
      </c>
      <c r="G600">
        <f ca="1">inputfromtsbtoolfile!G240</f>
        <v>25</v>
      </c>
      <c r="H600">
        <f ca="1">inputfromtsbtoolfile!H240</f>
        <v>31</v>
      </c>
      <c r="I600">
        <f ca="1">inputfromtsbtoolfile!I240</f>
        <v>50</v>
      </c>
      <c r="J600">
        <f ca="1">inputfromtsbtoolfile!J240</f>
        <v>25</v>
      </c>
      <c r="K600" t="str">
        <f ca="1">inputfromtsbtoolfile!K240</f>
        <v>[3</v>
      </c>
      <c r="L600">
        <f ca="1">inputfromtsbtoolfile!L240</f>
        <v>1</v>
      </c>
    </row>
    <row r="601" spans="1:12">
      <c r="A601" t="str">
        <f ca="1">inputfromtsbtoolfile!A275</f>
        <v>RB3</v>
      </c>
      <c r="B601" t="str">
        <f ca="1">inputfromtsbtoolfile!B275</f>
        <v xml:space="preserve"> allen PINKETT</v>
      </c>
      <c r="C601" t="str">
        <f ca="1">inputfromtsbtoolfile!C275</f>
        <v xml:space="preserve"> Face=0x9c</v>
      </c>
      <c r="D601" t="str">
        <f ca="1">inputfromtsbtoolfile!D275</f>
        <v xml:space="preserve"> #20</v>
      </c>
      <c r="E601">
        <f ca="1">inputfromtsbtoolfile!E275</f>
        <v>38</v>
      </c>
      <c r="F601">
        <f ca="1">inputfromtsbtoolfile!F275</f>
        <v>69</v>
      </c>
      <c r="G601">
        <f ca="1">inputfromtsbtoolfile!G275</f>
        <v>38</v>
      </c>
      <c r="H601">
        <f ca="1">inputfromtsbtoolfile!H275</f>
        <v>25</v>
      </c>
      <c r="I601">
        <f ca="1">inputfromtsbtoolfile!I275</f>
        <v>81</v>
      </c>
      <c r="J601">
        <f ca="1">inputfromtsbtoolfile!J275</f>
        <v>25</v>
      </c>
      <c r="K601" t="str">
        <f ca="1">inputfromtsbtoolfile!K275</f>
        <v>[3</v>
      </c>
      <c r="L601">
        <f ca="1">inputfromtsbtoolfile!L275</f>
        <v>2</v>
      </c>
    </row>
    <row r="602" spans="1:12">
      <c r="A602" t="str">
        <f ca="1">inputfromtsbtoolfile!A310</f>
        <v>RB3</v>
      </c>
      <c r="B602" t="str">
        <f ca="1">inputfromtsbtoolfile!B310</f>
        <v xml:space="preserve"> tim WORLEY</v>
      </c>
      <c r="C602" t="str">
        <f ca="1">inputfromtsbtoolfile!C310</f>
        <v xml:space="preserve"> Face=0xa3</v>
      </c>
      <c r="D602" t="str">
        <f ca="1">inputfromtsbtoolfile!D310</f>
        <v xml:space="preserve"> #38</v>
      </c>
      <c r="E602">
        <f ca="1">inputfromtsbtoolfile!E310</f>
        <v>38</v>
      </c>
      <c r="F602">
        <f ca="1">inputfromtsbtoolfile!F310</f>
        <v>69</v>
      </c>
      <c r="G602">
        <f ca="1">inputfromtsbtoolfile!G310</f>
        <v>38</v>
      </c>
      <c r="H602">
        <f ca="1">inputfromtsbtoolfile!H310</f>
        <v>31</v>
      </c>
      <c r="I602">
        <f ca="1">inputfromtsbtoolfile!I310</f>
        <v>81</v>
      </c>
      <c r="J602">
        <f ca="1">inputfromtsbtoolfile!J310</f>
        <v>25</v>
      </c>
      <c r="K602" t="str">
        <f ca="1">inputfromtsbtoolfile!K310</f>
        <v>[4</v>
      </c>
      <c r="L602">
        <f ca="1">inputfromtsbtoolfile!L310</f>
        <v>2</v>
      </c>
    </row>
    <row r="603" spans="1:12">
      <c r="A603" t="str">
        <f ca="1">inputfromtsbtoolfile!A345</f>
        <v>RB3</v>
      </c>
      <c r="B603" t="str">
        <f ca="1">inputfromtsbtoolfile!B345</f>
        <v xml:space="preserve"> sammy WINDER</v>
      </c>
      <c r="C603" t="str">
        <f ca="1">inputfromtsbtoolfile!C345</f>
        <v xml:space="preserve"> Face=0xb2</v>
      </c>
      <c r="D603" t="str">
        <f ca="1">inputfromtsbtoolfile!D345</f>
        <v xml:space="preserve"> #23</v>
      </c>
      <c r="E603">
        <f ca="1">inputfromtsbtoolfile!E345</f>
        <v>44</v>
      </c>
      <c r="F603">
        <f ca="1">inputfromtsbtoolfile!F345</f>
        <v>69</v>
      </c>
      <c r="G603">
        <f ca="1">inputfromtsbtoolfile!G345</f>
        <v>25</v>
      </c>
      <c r="H603">
        <f ca="1">inputfromtsbtoolfile!H345</f>
        <v>31</v>
      </c>
      <c r="I603">
        <f ca="1">inputfromtsbtoolfile!I345</f>
        <v>50</v>
      </c>
      <c r="J603">
        <f ca="1">inputfromtsbtoolfile!J345</f>
        <v>25</v>
      </c>
      <c r="K603" t="str">
        <f ca="1">inputfromtsbtoolfile!K345</f>
        <v>[4</v>
      </c>
      <c r="L603">
        <f ca="1">inputfromtsbtoolfile!L345</f>
        <v>2</v>
      </c>
    </row>
    <row r="604" spans="1:12">
      <c r="A604" t="str">
        <f ca="1">inputfromtsbtoolfile!A380</f>
        <v>RB3</v>
      </c>
      <c r="B604" t="str">
        <f ca="1">inputfromtsbtoolfile!B380</f>
        <v xml:space="preserve"> todd MCNAIR</v>
      </c>
      <c r="C604" t="str">
        <f ca="1">inputfromtsbtoolfile!C380</f>
        <v xml:space="preserve"> Face=0xa4</v>
      </c>
      <c r="D604" t="str">
        <f ca="1">inputfromtsbtoolfile!D380</f>
        <v xml:space="preserve"> #48</v>
      </c>
      <c r="E604">
        <f ca="1">inputfromtsbtoolfile!E380</f>
        <v>38</v>
      </c>
      <c r="F604">
        <f ca="1">inputfromtsbtoolfile!F380</f>
        <v>69</v>
      </c>
      <c r="G604">
        <f ca="1">inputfromtsbtoolfile!G380</f>
        <v>38</v>
      </c>
      <c r="H604">
        <f ca="1">inputfromtsbtoolfile!H380</f>
        <v>25</v>
      </c>
      <c r="I604">
        <f ca="1">inputfromtsbtoolfile!I380</f>
        <v>50</v>
      </c>
      <c r="J604">
        <f ca="1">inputfromtsbtoolfile!J380</f>
        <v>44</v>
      </c>
      <c r="K604" t="str">
        <f ca="1">inputfromtsbtoolfile!K380</f>
        <v>[3</v>
      </c>
      <c r="L604">
        <f ca="1">inputfromtsbtoolfile!L380</f>
        <v>4</v>
      </c>
    </row>
    <row r="605" spans="1:12">
      <c r="A605" t="str">
        <f ca="1">inputfromtsbtoolfile!A415</f>
        <v>RB3</v>
      </c>
      <c r="B605" t="str">
        <f ca="1">inputfromtsbtoolfile!B415</f>
        <v xml:space="preserve"> steve SMITH</v>
      </c>
      <c r="C605" t="str">
        <f ca="1">inputfromtsbtoolfile!C415</f>
        <v xml:space="preserve"> Face=0x8d</v>
      </c>
      <c r="D605" t="str">
        <f ca="1">inputfromtsbtoolfile!D415</f>
        <v xml:space="preserve"> #35</v>
      </c>
      <c r="E605">
        <f ca="1">inputfromtsbtoolfile!E415</f>
        <v>44</v>
      </c>
      <c r="F605">
        <f ca="1">inputfromtsbtoolfile!F415</f>
        <v>69</v>
      </c>
      <c r="G605">
        <f ca="1">inputfromtsbtoolfile!G415</f>
        <v>25</v>
      </c>
      <c r="H605">
        <f ca="1">inputfromtsbtoolfile!H415</f>
        <v>50</v>
      </c>
      <c r="I605">
        <f ca="1">inputfromtsbtoolfile!I415</f>
        <v>50</v>
      </c>
      <c r="J605">
        <f ca="1">inputfromtsbtoolfile!J415</f>
        <v>31</v>
      </c>
      <c r="K605" t="str">
        <f ca="1">inputfromtsbtoolfile!K415</f>
        <v>[5</v>
      </c>
      <c r="L605">
        <f ca="1">inputfromtsbtoolfile!L415</f>
        <v>3</v>
      </c>
    </row>
    <row r="606" spans="1:12">
      <c r="A606" t="str">
        <f ca="1">inputfromtsbtoolfile!A450</f>
        <v>RB3</v>
      </c>
      <c r="B606" t="str">
        <f ca="1">inputfromtsbtoolfile!B450</f>
        <v xml:space="preserve"> joe CARAVELLO</v>
      </c>
      <c r="C606" t="str">
        <f ca="1">inputfromtsbtoolfile!C450</f>
        <v xml:space="preserve"> Face=0x14</v>
      </c>
      <c r="D606" t="str">
        <f ca="1">inputfromtsbtoolfile!D450</f>
        <v xml:space="preserve"> #46</v>
      </c>
      <c r="E606">
        <f ca="1">inputfromtsbtoolfile!E450</f>
        <v>38</v>
      </c>
      <c r="F606">
        <f ca="1">inputfromtsbtoolfile!F450</f>
        <v>69</v>
      </c>
      <c r="G606">
        <f ca="1">inputfromtsbtoolfile!G450</f>
        <v>25</v>
      </c>
      <c r="H606">
        <f ca="1">inputfromtsbtoolfile!H450</f>
        <v>44</v>
      </c>
      <c r="I606">
        <f ca="1">inputfromtsbtoolfile!I450</f>
        <v>50</v>
      </c>
      <c r="J606">
        <f ca="1">inputfromtsbtoolfile!J450</f>
        <v>25</v>
      </c>
      <c r="K606" t="str">
        <f ca="1">inputfromtsbtoolfile!K450</f>
        <v>[3</v>
      </c>
      <c r="L606">
        <f ca="1">inputfromtsbtoolfile!L450</f>
        <v>3</v>
      </c>
    </row>
    <row r="607" spans="1:12">
      <c r="A607" t="str">
        <f ca="1">inputfromtsbtoolfile!A485</f>
        <v>RB3</v>
      </c>
      <c r="B607" t="str">
        <f ca="1">inputfromtsbtoolfile!B485</f>
        <v xml:space="preserve"> james JONES</v>
      </c>
      <c r="C607" t="str">
        <f ca="1">inputfromtsbtoolfile!C485</f>
        <v xml:space="preserve"> Face=0xa2</v>
      </c>
      <c r="D607" t="str">
        <f ca="1">inputfromtsbtoolfile!D485</f>
        <v xml:space="preserve"> #30</v>
      </c>
      <c r="E607">
        <f ca="1">inputfromtsbtoolfile!E485</f>
        <v>38</v>
      </c>
      <c r="F607">
        <f ca="1">inputfromtsbtoolfile!F485</f>
        <v>69</v>
      </c>
      <c r="G607">
        <f ca="1">inputfromtsbtoolfile!G485</f>
        <v>38</v>
      </c>
      <c r="H607">
        <f ca="1">inputfromtsbtoolfile!H485</f>
        <v>31</v>
      </c>
      <c r="I607">
        <f ca="1">inputfromtsbtoolfile!I485</f>
        <v>50</v>
      </c>
      <c r="J607">
        <f ca="1">inputfromtsbtoolfile!J485</f>
        <v>25</v>
      </c>
      <c r="K607" t="str">
        <f ca="1">inputfromtsbtoolfile!K485</f>
        <v>[3</v>
      </c>
      <c r="L607">
        <f ca="1">inputfromtsbtoolfile!L485</f>
        <v>2</v>
      </c>
    </row>
    <row r="608" spans="1:12">
      <c r="A608" t="str">
        <f ca="1">inputfromtsbtoolfile!A520</f>
        <v>RB3</v>
      </c>
      <c r="B608" t="str">
        <f ca="1">inputfromtsbtoolfile!B520</f>
        <v xml:space="preserve"> gerald RIGGS</v>
      </c>
      <c r="C608" t="str">
        <f ca="1">inputfromtsbtoolfile!C520</f>
        <v xml:space="preserve"> Face=0xbf</v>
      </c>
      <c r="D608" t="str">
        <f ca="1">inputfromtsbtoolfile!D520</f>
        <v xml:space="preserve"> #37</v>
      </c>
      <c r="E608">
        <f ca="1">inputfromtsbtoolfile!E520</f>
        <v>44</v>
      </c>
      <c r="F608">
        <f ca="1">inputfromtsbtoolfile!F520</f>
        <v>69</v>
      </c>
      <c r="G608">
        <f ca="1">inputfromtsbtoolfile!G520</f>
        <v>31</v>
      </c>
      <c r="H608">
        <f ca="1">inputfromtsbtoolfile!H520</f>
        <v>81</v>
      </c>
      <c r="I608">
        <f ca="1">inputfromtsbtoolfile!I520</f>
        <v>81</v>
      </c>
      <c r="J608">
        <f ca="1">inputfromtsbtoolfile!J520</f>
        <v>19</v>
      </c>
      <c r="K608" t="str">
        <f ca="1">inputfromtsbtoolfile!K520</f>
        <v>[6</v>
      </c>
      <c r="L608">
        <f ca="1">inputfromtsbtoolfile!L520</f>
        <v>1</v>
      </c>
    </row>
    <row r="609" spans="1:12">
      <c r="A609" t="str">
        <f ca="1">inputfromtsbtoolfile!A555</f>
        <v>RB3</v>
      </c>
      <c r="B609" t="str">
        <f ca="1">inputfromtsbtoolfile!B555</f>
        <v xml:space="preserve"> maurice CARTHON</v>
      </c>
      <c r="C609" t="str">
        <f ca="1">inputfromtsbtoolfile!C555</f>
        <v xml:space="preserve"> Face=0x96</v>
      </c>
      <c r="D609" t="str">
        <f ca="1">inputfromtsbtoolfile!D555</f>
        <v xml:space="preserve"> #44</v>
      </c>
      <c r="E609">
        <f ca="1">inputfromtsbtoolfile!E555</f>
        <v>44</v>
      </c>
      <c r="F609">
        <f ca="1">inputfromtsbtoolfile!F555</f>
        <v>69</v>
      </c>
      <c r="G609">
        <f ca="1">inputfromtsbtoolfile!G555</f>
        <v>25</v>
      </c>
      <c r="H609">
        <f ca="1">inputfromtsbtoolfile!H555</f>
        <v>44</v>
      </c>
      <c r="I609">
        <f ca="1">inputfromtsbtoolfile!I555</f>
        <v>50</v>
      </c>
      <c r="J609">
        <f ca="1">inputfromtsbtoolfile!J555</f>
        <v>25</v>
      </c>
      <c r="K609" t="str">
        <f ca="1">inputfromtsbtoolfile!K555</f>
        <v>[4</v>
      </c>
      <c r="L609">
        <f ca="1">inputfromtsbtoolfile!L555</f>
        <v>2</v>
      </c>
    </row>
    <row r="610" spans="1:12">
      <c r="A610" t="str">
        <f ca="1">inputfromtsbtoolfile!A590</f>
        <v>RB3</v>
      </c>
      <c r="B610" t="str">
        <f ca="1">inputfromtsbtoolfile!B590</f>
        <v xml:space="preserve"> anthony TONEY</v>
      </c>
      <c r="C610" t="str">
        <f ca="1">inputfromtsbtoolfile!C590</f>
        <v xml:space="preserve"> Face=0xc5</v>
      </c>
      <c r="D610" t="str">
        <f ca="1">inputfromtsbtoolfile!D590</f>
        <v xml:space="preserve"> #25</v>
      </c>
      <c r="E610">
        <f ca="1">inputfromtsbtoolfile!E590</f>
        <v>38</v>
      </c>
      <c r="F610">
        <f ca="1">inputfromtsbtoolfile!F590</f>
        <v>69</v>
      </c>
      <c r="G610">
        <f ca="1">inputfromtsbtoolfile!G590</f>
        <v>31</v>
      </c>
      <c r="H610">
        <f ca="1">inputfromtsbtoolfile!H590</f>
        <v>38</v>
      </c>
      <c r="I610">
        <f ca="1">inputfromtsbtoolfile!I590</f>
        <v>50</v>
      </c>
      <c r="J610">
        <f ca="1">inputfromtsbtoolfile!J590</f>
        <v>25</v>
      </c>
      <c r="K610" t="str">
        <f ca="1">inputfromtsbtoolfile!K590</f>
        <v>[5</v>
      </c>
      <c r="L610">
        <f ca="1">inputfromtsbtoolfile!L590</f>
        <v>2</v>
      </c>
    </row>
    <row r="611" spans="1:12">
      <c r="A611" t="str">
        <f ca="1">inputfromtsbtoolfile!A625</f>
        <v>RB3</v>
      </c>
      <c r="B611" t="str">
        <f ca="1">inputfromtsbtoolfile!B625</f>
        <v xml:space="preserve"> ron WOLFLEY</v>
      </c>
      <c r="C611" t="str">
        <f ca="1">inputfromtsbtoolfile!C625</f>
        <v xml:space="preserve"> Face=0x4f</v>
      </c>
      <c r="D611" t="str">
        <f ca="1">inputfromtsbtoolfile!D625</f>
        <v xml:space="preserve"> #24</v>
      </c>
      <c r="E611">
        <f ca="1">inputfromtsbtoolfile!E625</f>
        <v>38</v>
      </c>
      <c r="F611">
        <f ca="1">inputfromtsbtoolfile!F625</f>
        <v>69</v>
      </c>
      <c r="G611">
        <f ca="1">inputfromtsbtoolfile!G625</f>
        <v>38</v>
      </c>
      <c r="H611">
        <f ca="1">inputfromtsbtoolfile!H625</f>
        <v>38</v>
      </c>
      <c r="I611">
        <f ca="1">inputfromtsbtoolfile!I625</f>
        <v>50</v>
      </c>
      <c r="J611">
        <f ca="1">inputfromtsbtoolfile!J625</f>
        <v>25</v>
      </c>
      <c r="K611" t="str">
        <f ca="1">inputfromtsbtoolfile!K625</f>
        <v>[3</v>
      </c>
      <c r="L611">
        <f ca="1">inputfromtsbtoolfile!L625</f>
        <v>1</v>
      </c>
    </row>
    <row r="612" spans="1:12">
      <c r="A612" t="str">
        <f ca="1">inputfromtsbtoolfile!A660</f>
        <v>RB3</v>
      </c>
      <c r="B612" t="str">
        <f ca="1">inputfromtsbtoolfile!B660</f>
        <v xml:space="preserve"> alonzo HIGHSMITH</v>
      </c>
      <c r="C612" t="str">
        <f ca="1">inputfromtsbtoolfile!C660</f>
        <v xml:space="preserve"> Face=0x9c</v>
      </c>
      <c r="D612" t="str">
        <f ca="1">inputfromtsbtoolfile!D660</f>
        <v xml:space="preserve"> #32</v>
      </c>
      <c r="E612">
        <f ca="1">inputfromtsbtoolfile!E660</f>
        <v>38</v>
      </c>
      <c r="F612">
        <f ca="1">inputfromtsbtoolfile!F660</f>
        <v>69</v>
      </c>
      <c r="G612">
        <f ca="1">inputfromtsbtoolfile!G660</f>
        <v>38</v>
      </c>
      <c r="H612">
        <f ca="1">inputfromtsbtoolfile!H660</f>
        <v>38</v>
      </c>
      <c r="I612">
        <f ca="1">inputfromtsbtoolfile!I660</f>
        <v>50</v>
      </c>
      <c r="J612">
        <f ca="1">inputfromtsbtoolfile!J660</f>
        <v>44</v>
      </c>
      <c r="K612" t="str">
        <f ca="1">inputfromtsbtoolfile!K660</f>
        <v>[3</v>
      </c>
      <c r="L612">
        <f ca="1">inputfromtsbtoolfile!L660</f>
        <v>1</v>
      </c>
    </row>
    <row r="613" spans="1:12">
      <c r="A613" t="str">
        <f ca="1">inputfromtsbtoolfile!A695</f>
        <v>RB3</v>
      </c>
      <c r="B613" t="str">
        <f ca="1">inputfromtsbtoolfile!B695</f>
        <v xml:space="preserve"> mark GREEN</v>
      </c>
      <c r="C613" t="str">
        <f ca="1">inputfromtsbtoolfile!C695</f>
        <v xml:space="preserve"> Face=0xa1</v>
      </c>
      <c r="D613" t="str">
        <f ca="1">inputfromtsbtoolfile!D695</f>
        <v xml:space="preserve"> #31</v>
      </c>
      <c r="E613">
        <f ca="1">inputfromtsbtoolfile!E695</f>
        <v>38</v>
      </c>
      <c r="F613">
        <f ca="1">inputfromtsbtoolfile!F695</f>
        <v>69</v>
      </c>
      <c r="G613">
        <f ca="1">inputfromtsbtoolfile!G695</f>
        <v>31</v>
      </c>
      <c r="H613">
        <f ca="1">inputfromtsbtoolfile!H695</f>
        <v>25</v>
      </c>
      <c r="I613">
        <f ca="1">inputfromtsbtoolfile!I695</f>
        <v>50</v>
      </c>
      <c r="J613">
        <f ca="1">inputfromtsbtoolfile!J695</f>
        <v>25</v>
      </c>
      <c r="K613" t="str">
        <f ca="1">inputfromtsbtoolfile!K695</f>
        <v>[4</v>
      </c>
      <c r="L613">
        <f ca="1">inputfromtsbtoolfile!L695</f>
        <v>1</v>
      </c>
    </row>
    <row r="614" spans="1:12">
      <c r="A614" t="str">
        <f ca="1">inputfromtsbtoolfile!A730</f>
        <v>RB3</v>
      </c>
      <c r="B614" t="str">
        <f ca="1">inputfromtsbtoolfile!B730</f>
        <v xml:space="preserve"> james WILDER</v>
      </c>
      <c r="C614" t="str">
        <f ca="1">inputfromtsbtoolfile!C730</f>
        <v xml:space="preserve"> Face=0x98</v>
      </c>
      <c r="D614" t="str">
        <f ca="1">inputfromtsbtoolfile!D730</f>
        <v xml:space="preserve"> #34</v>
      </c>
      <c r="E614">
        <f ca="1">inputfromtsbtoolfile!E730</f>
        <v>44</v>
      </c>
      <c r="F614">
        <f ca="1">inputfromtsbtoolfile!F730</f>
        <v>69</v>
      </c>
      <c r="G614">
        <f ca="1">inputfromtsbtoolfile!G730</f>
        <v>31</v>
      </c>
      <c r="H614">
        <f ca="1">inputfromtsbtoolfile!H730</f>
        <v>25</v>
      </c>
      <c r="I614">
        <f ca="1">inputfromtsbtoolfile!I730</f>
        <v>50</v>
      </c>
      <c r="J614">
        <f ca="1">inputfromtsbtoolfile!J730</f>
        <v>25</v>
      </c>
      <c r="K614" t="str">
        <f ca="1">inputfromtsbtoolfile!K730</f>
        <v>[3</v>
      </c>
      <c r="L614">
        <f ca="1">inputfromtsbtoolfile!L730</f>
        <v>1</v>
      </c>
    </row>
    <row r="615" spans="1:12">
      <c r="A615" t="str">
        <f ca="1">inputfromtsbtoolfile!A765</f>
        <v>RB3</v>
      </c>
      <c r="B615" t="str">
        <f ca="1">inputfromtsbtoolfile!B765</f>
        <v xml:space="preserve"> darrell THOMPSON</v>
      </c>
      <c r="C615" t="str">
        <f ca="1">inputfromtsbtoolfile!C765</f>
        <v xml:space="preserve"> Face=0x9d</v>
      </c>
      <c r="D615" t="str">
        <f ca="1">inputfromtsbtoolfile!D765</f>
        <v xml:space="preserve"> #39</v>
      </c>
      <c r="E615">
        <f ca="1">inputfromtsbtoolfile!E765</f>
        <v>38</v>
      </c>
      <c r="F615">
        <f ca="1">inputfromtsbtoolfile!F765</f>
        <v>69</v>
      </c>
      <c r="G615">
        <f ca="1">inputfromtsbtoolfile!G765</f>
        <v>38</v>
      </c>
      <c r="H615">
        <f ca="1">inputfromtsbtoolfile!H765</f>
        <v>31</v>
      </c>
      <c r="I615">
        <f ca="1">inputfromtsbtoolfile!I765</f>
        <v>50</v>
      </c>
      <c r="J615">
        <f ca="1">inputfromtsbtoolfile!J765</f>
        <v>19</v>
      </c>
      <c r="K615" t="str">
        <f ca="1">inputfromtsbtoolfile!K765</f>
        <v>[4</v>
      </c>
      <c r="L615">
        <f ca="1">inputfromtsbtoolfile!L765</f>
        <v>1</v>
      </c>
    </row>
    <row r="616" spans="1:12">
      <c r="A616" t="str">
        <f ca="1">inputfromtsbtoolfile!A800</f>
        <v>RB3</v>
      </c>
      <c r="B616" t="str">
        <f ca="1">inputfromtsbtoolfile!B800</f>
        <v xml:space="preserve"> jessie CLARK</v>
      </c>
      <c r="C616" t="str">
        <f ca="1">inputfromtsbtoolfile!C800</f>
        <v xml:space="preserve"> Face=0x8b</v>
      </c>
      <c r="D616" t="str">
        <f ca="1">inputfromtsbtoolfile!D800</f>
        <v xml:space="preserve"> #33</v>
      </c>
      <c r="E616">
        <f ca="1">inputfromtsbtoolfile!E800</f>
        <v>38</v>
      </c>
      <c r="F616">
        <f ca="1">inputfromtsbtoolfile!F800</f>
        <v>69</v>
      </c>
      <c r="G616">
        <f ca="1">inputfromtsbtoolfile!G800</f>
        <v>31</v>
      </c>
      <c r="H616">
        <f ca="1">inputfromtsbtoolfile!H800</f>
        <v>31</v>
      </c>
      <c r="I616">
        <f ca="1">inputfromtsbtoolfile!I800</f>
        <v>50</v>
      </c>
      <c r="J616">
        <f ca="1">inputfromtsbtoolfile!J800</f>
        <v>25</v>
      </c>
      <c r="K616" t="str">
        <f ca="1">inputfromtsbtoolfile!K800</f>
        <v>[5</v>
      </c>
      <c r="L616">
        <f ca="1">inputfromtsbtoolfile!L800</f>
        <v>2</v>
      </c>
    </row>
    <row r="617" spans="1:12">
      <c r="A617" t="str">
        <f ca="1">inputfromtsbtoolfile!A835</f>
        <v>RB3</v>
      </c>
      <c r="B617" t="str">
        <f ca="1">inputfromtsbtoolfile!B835</f>
        <v xml:space="preserve"> bruce PERKINS</v>
      </c>
      <c r="C617" t="str">
        <f ca="1">inputfromtsbtoolfile!C835</f>
        <v xml:space="preserve"> Face=0x80</v>
      </c>
      <c r="D617" t="str">
        <f ca="1">inputfromtsbtoolfile!D835</f>
        <v xml:space="preserve"> #32</v>
      </c>
      <c r="E617">
        <f ca="1">inputfromtsbtoolfile!E835</f>
        <v>38</v>
      </c>
      <c r="F617">
        <f ca="1">inputfromtsbtoolfile!F835</f>
        <v>69</v>
      </c>
      <c r="G617">
        <f ca="1">inputfromtsbtoolfile!G835</f>
        <v>31</v>
      </c>
      <c r="H617">
        <f ca="1">inputfromtsbtoolfile!H835</f>
        <v>31</v>
      </c>
      <c r="I617">
        <f ca="1">inputfromtsbtoolfile!I835</f>
        <v>50</v>
      </c>
      <c r="J617">
        <f ca="1">inputfromtsbtoolfile!J835</f>
        <v>25</v>
      </c>
      <c r="K617" t="str">
        <f ca="1">inputfromtsbtoolfile!K835</f>
        <v>[3</v>
      </c>
      <c r="L617">
        <f ca="1">inputfromtsbtoolfile!L835</f>
        <v>2</v>
      </c>
    </row>
    <row r="618" spans="1:12">
      <c r="A618" t="str">
        <f ca="1">inputfromtsbtoolfile!A870</f>
        <v>RB3</v>
      </c>
      <c r="B618" t="str">
        <f ca="1">inputfromtsbtoolfile!B870</f>
        <v xml:space="preserve"> dexter CARTER</v>
      </c>
      <c r="C618" t="str">
        <f ca="1">inputfromtsbtoolfile!C870</f>
        <v xml:space="preserve"> Face=0x97</v>
      </c>
      <c r="D618" t="str">
        <f ca="1">inputfromtsbtoolfile!D870</f>
        <v xml:space="preserve"> #35</v>
      </c>
      <c r="E618">
        <f ca="1">inputfromtsbtoolfile!E870</f>
        <v>38</v>
      </c>
      <c r="F618">
        <f ca="1">inputfromtsbtoolfile!F870</f>
        <v>69</v>
      </c>
      <c r="G618">
        <f ca="1">inputfromtsbtoolfile!G870</f>
        <v>44</v>
      </c>
      <c r="H618">
        <f ca="1">inputfromtsbtoolfile!H870</f>
        <v>19</v>
      </c>
      <c r="I618">
        <f ca="1">inputfromtsbtoolfile!I870</f>
        <v>50</v>
      </c>
      <c r="J618">
        <f ca="1">inputfromtsbtoolfile!J870</f>
        <v>38</v>
      </c>
      <c r="K618" t="str">
        <f ca="1">inputfromtsbtoolfile!K870</f>
        <v>[6</v>
      </c>
      <c r="L618">
        <f ca="1">inputfromtsbtoolfile!L870</f>
        <v>5</v>
      </c>
    </row>
    <row r="619" spans="1:12">
      <c r="A619" t="str">
        <f ca="1">inputfromtsbtoolfile!A905</f>
        <v>RB3</v>
      </c>
      <c r="B619" t="str">
        <f ca="1">inputfromtsbtoolfile!B905</f>
        <v xml:space="preserve"> gaston GREEN</v>
      </c>
      <c r="C619" t="str">
        <f ca="1">inputfromtsbtoolfile!C905</f>
        <v xml:space="preserve"> Face=0x81</v>
      </c>
      <c r="D619" t="str">
        <f ca="1">inputfromtsbtoolfile!D905</f>
        <v xml:space="preserve"> #44</v>
      </c>
      <c r="E619">
        <f ca="1">inputfromtsbtoolfile!E905</f>
        <v>38</v>
      </c>
      <c r="F619">
        <f ca="1">inputfromtsbtoolfile!F905</f>
        <v>69</v>
      </c>
      <c r="G619">
        <f ca="1">inputfromtsbtoolfile!G905</f>
        <v>44</v>
      </c>
      <c r="H619">
        <f ca="1">inputfromtsbtoolfile!H905</f>
        <v>25</v>
      </c>
      <c r="I619">
        <f ca="1">inputfromtsbtoolfile!I905</f>
        <v>50</v>
      </c>
      <c r="J619">
        <f ca="1">inputfromtsbtoolfile!J905</f>
        <v>25</v>
      </c>
      <c r="K619" t="str">
        <f ca="1">inputfromtsbtoolfile!K905</f>
        <v>[3</v>
      </c>
      <c r="L619">
        <f ca="1">inputfromtsbtoolfile!L905</f>
        <v>2</v>
      </c>
    </row>
    <row r="620" spans="1:12">
      <c r="A620" t="str">
        <f ca="1">inputfromtsbtoolfile!A940</f>
        <v>RB3</v>
      </c>
      <c r="B620" t="str">
        <f ca="1">inputfromtsbtoolfile!B940</f>
        <v xml:space="preserve"> rueben MAYES</v>
      </c>
      <c r="C620" t="str">
        <f ca="1">inputfromtsbtoolfile!C940</f>
        <v xml:space="preserve"> Face=0xc1</v>
      </c>
      <c r="D620" t="str">
        <f ca="1">inputfromtsbtoolfile!D940</f>
        <v xml:space="preserve"> #36</v>
      </c>
      <c r="E620">
        <f ca="1">inputfromtsbtoolfile!E940</f>
        <v>38</v>
      </c>
      <c r="F620">
        <f ca="1">inputfromtsbtoolfile!F940</f>
        <v>69</v>
      </c>
      <c r="G620">
        <f ca="1">inputfromtsbtoolfile!G940</f>
        <v>44</v>
      </c>
      <c r="H620">
        <f ca="1">inputfromtsbtoolfile!H940</f>
        <v>25</v>
      </c>
      <c r="I620">
        <f ca="1">inputfromtsbtoolfile!I940</f>
        <v>50</v>
      </c>
      <c r="J620">
        <f ca="1">inputfromtsbtoolfile!J940</f>
        <v>31</v>
      </c>
      <c r="K620" t="str">
        <f ca="1">inputfromtsbtoolfile!K940</f>
        <v>[6</v>
      </c>
      <c r="L620">
        <f ca="1">inputfromtsbtoolfile!L940</f>
        <v>2</v>
      </c>
    </row>
    <row r="621" spans="1:12">
      <c r="A621" t="str">
        <f ca="1">inputfromtsbtoolfile!A975</f>
        <v>RB3</v>
      </c>
      <c r="B621" t="str">
        <f ca="1">inputfromtsbtoolfile!B975</f>
        <v xml:space="preserve"> steve BROUSSARD</v>
      </c>
      <c r="C621" t="str">
        <f ca="1">inputfromtsbtoolfile!C975</f>
        <v xml:space="preserve"> Face=0x9f</v>
      </c>
      <c r="D621" t="str">
        <f ca="1">inputfromtsbtoolfile!D975</f>
        <v xml:space="preserve"> #34</v>
      </c>
      <c r="E621">
        <f ca="1">inputfromtsbtoolfile!E975</f>
        <v>38</v>
      </c>
      <c r="F621">
        <f ca="1">inputfromtsbtoolfile!F975</f>
        <v>69</v>
      </c>
      <c r="G621">
        <f ca="1">inputfromtsbtoolfile!G975</f>
        <v>38</v>
      </c>
      <c r="H621">
        <f ca="1">inputfromtsbtoolfile!H975</f>
        <v>25</v>
      </c>
      <c r="I621">
        <f ca="1">inputfromtsbtoolfile!I975</f>
        <v>50</v>
      </c>
      <c r="J621">
        <f ca="1">inputfromtsbtoolfile!J975</f>
        <v>31</v>
      </c>
      <c r="K621" t="str">
        <f ca="1">inputfromtsbtoolfile!K975</f>
        <v>[4</v>
      </c>
      <c r="L621">
        <f ca="1">inputfromtsbtoolfile!L975</f>
        <v>2</v>
      </c>
    </row>
    <row r="622" spans="1:12">
      <c r="A622" t="str">
        <f ca="1">inputfromtsbtoolfile!A31</f>
        <v>RB4</v>
      </c>
      <c r="B622" t="str">
        <f ca="1">inputfromtsbtoolfile!B31</f>
        <v xml:space="preserve"> don SMITH</v>
      </c>
      <c r="C622" t="str">
        <f ca="1">inputfromtsbtoolfile!C31</f>
        <v xml:space="preserve"> Face=0x8b</v>
      </c>
      <c r="D622" t="str">
        <f ca="1">inputfromtsbtoolfile!D31</f>
        <v xml:space="preserve"> #30</v>
      </c>
      <c r="E622">
        <f ca="1">inputfromtsbtoolfile!E31</f>
        <v>38</v>
      </c>
      <c r="F622">
        <f ca="1">inputfromtsbtoolfile!F31</f>
        <v>69</v>
      </c>
      <c r="G622">
        <f ca="1">inputfromtsbtoolfile!G31</f>
        <v>25</v>
      </c>
      <c r="H622">
        <f ca="1">inputfromtsbtoolfile!H31</f>
        <v>19</v>
      </c>
      <c r="I622">
        <f ca="1">inputfromtsbtoolfile!I31</f>
        <v>50</v>
      </c>
      <c r="J622">
        <f ca="1">inputfromtsbtoolfile!J31</f>
        <v>31</v>
      </c>
      <c r="K622" t="str">
        <f ca="1">inputfromtsbtoolfile!K31</f>
        <v>[3</v>
      </c>
      <c r="L622">
        <f ca="1">inputfromtsbtoolfile!L31</f>
        <v>3</v>
      </c>
    </row>
    <row r="623" spans="1:12">
      <c r="A623" t="str">
        <f ca="1">inputfromtsbtoolfile!A66</f>
        <v>RB4</v>
      </c>
      <c r="B623" t="str">
        <f ca="1">inputfromtsbtoolfile!B66</f>
        <v xml:space="preserve"> ken CLARK</v>
      </c>
      <c r="C623" t="str">
        <f ca="1">inputfromtsbtoolfile!C66</f>
        <v xml:space="preserve"> Face=0xc6</v>
      </c>
      <c r="D623" t="str">
        <f ca="1">inputfromtsbtoolfile!D66</f>
        <v xml:space="preserve"> #32</v>
      </c>
      <c r="E623">
        <f ca="1">inputfromtsbtoolfile!E66</f>
        <v>38</v>
      </c>
      <c r="F623">
        <f ca="1">inputfromtsbtoolfile!F66</f>
        <v>69</v>
      </c>
      <c r="G623">
        <f ca="1">inputfromtsbtoolfile!G66</f>
        <v>38</v>
      </c>
      <c r="H623">
        <f ca="1">inputfromtsbtoolfile!H66</f>
        <v>25</v>
      </c>
      <c r="I623">
        <f ca="1">inputfromtsbtoolfile!I66</f>
        <v>50</v>
      </c>
      <c r="J623">
        <f ca="1">inputfromtsbtoolfile!J66</f>
        <v>25</v>
      </c>
      <c r="K623" t="str">
        <f ca="1">inputfromtsbtoolfile!K66</f>
        <v>[4</v>
      </c>
      <c r="L623">
        <f ca="1">inputfromtsbtoolfile!L66</f>
        <v>1</v>
      </c>
    </row>
    <row r="624" spans="1:12">
      <c r="A624" t="str">
        <f ca="1">inputfromtsbtoolfile!A101</f>
        <v>RB4</v>
      </c>
      <c r="B624" t="str">
        <f ca="1">inputfromtsbtoolfile!B101</f>
        <v xml:space="preserve"> troy STRADFORD</v>
      </c>
      <c r="C624" t="str">
        <f ca="1">inputfromtsbtoolfile!C101</f>
        <v xml:space="preserve"> Face=0x8e</v>
      </c>
      <c r="D624" t="str">
        <f ca="1">inputfromtsbtoolfile!D101</f>
        <v xml:space="preserve"> #23</v>
      </c>
      <c r="E624">
        <f ca="1">inputfromtsbtoolfile!E101</f>
        <v>38</v>
      </c>
      <c r="F624">
        <f ca="1">inputfromtsbtoolfile!F101</f>
        <v>69</v>
      </c>
      <c r="G624">
        <f ca="1">inputfromtsbtoolfile!G101</f>
        <v>38</v>
      </c>
      <c r="H624">
        <f ca="1">inputfromtsbtoolfile!H101</f>
        <v>25</v>
      </c>
      <c r="I624">
        <f ca="1">inputfromtsbtoolfile!I101</f>
        <v>50</v>
      </c>
      <c r="J624">
        <f ca="1">inputfromtsbtoolfile!J101</f>
        <v>38</v>
      </c>
      <c r="K624" t="str">
        <f ca="1">inputfromtsbtoolfile!K101</f>
        <v>[3</v>
      </c>
      <c r="L624">
        <f ca="1">inputfromtsbtoolfile!L101</f>
        <v>4</v>
      </c>
    </row>
    <row r="625" spans="1:12">
      <c r="A625" t="str">
        <f ca="1">inputfromtsbtoolfile!A136</f>
        <v>RB4</v>
      </c>
      <c r="B625" t="str">
        <f ca="1">inputfromtsbtoolfile!B136</f>
        <v xml:space="preserve"> mosi TATUPU</v>
      </c>
      <c r="C625" t="str">
        <f ca="1">inputfromtsbtoolfile!C136</f>
        <v xml:space="preserve"> Face=0x47</v>
      </c>
      <c r="D625" t="str">
        <f ca="1">inputfromtsbtoolfile!D136</f>
        <v xml:space="preserve"> #30</v>
      </c>
      <c r="E625">
        <f ca="1">inputfromtsbtoolfile!E136</f>
        <v>38</v>
      </c>
      <c r="F625">
        <f ca="1">inputfromtsbtoolfile!F136</f>
        <v>69</v>
      </c>
      <c r="G625">
        <f ca="1">inputfromtsbtoolfile!G136</f>
        <v>31</v>
      </c>
      <c r="H625">
        <f ca="1">inputfromtsbtoolfile!H136</f>
        <v>31</v>
      </c>
      <c r="I625">
        <f ca="1">inputfromtsbtoolfile!I136</f>
        <v>50</v>
      </c>
      <c r="J625">
        <f ca="1">inputfromtsbtoolfile!J136</f>
        <v>25</v>
      </c>
      <c r="K625" t="str">
        <f ca="1">inputfromtsbtoolfile!K136</f>
        <v>[3</v>
      </c>
      <c r="L625">
        <f ca="1">inputfromtsbtoolfile!L136</f>
        <v>2</v>
      </c>
    </row>
    <row r="626" spans="1:12">
      <c r="A626" t="str">
        <f ca="1">inputfromtsbtoolfile!A171</f>
        <v>RB4</v>
      </c>
      <c r="B626" t="str">
        <f ca="1">inputfromtsbtoolfile!B171</f>
        <v xml:space="preserve"> johnny HECTOR</v>
      </c>
      <c r="C626" t="str">
        <f ca="1">inputfromtsbtoolfile!C171</f>
        <v xml:space="preserve"> Face=0x8b</v>
      </c>
      <c r="D626" t="str">
        <f ca="1">inputfromtsbtoolfile!D171</f>
        <v xml:space="preserve"> #34</v>
      </c>
      <c r="E626">
        <f ca="1">inputfromtsbtoolfile!E171</f>
        <v>38</v>
      </c>
      <c r="F626">
        <f ca="1">inputfromtsbtoolfile!F171</f>
        <v>69</v>
      </c>
      <c r="G626">
        <f ca="1">inputfromtsbtoolfile!G171</f>
        <v>44</v>
      </c>
      <c r="H626">
        <f ca="1">inputfromtsbtoolfile!H171</f>
        <v>19</v>
      </c>
      <c r="I626">
        <f ca="1">inputfromtsbtoolfile!I171</f>
        <v>50</v>
      </c>
      <c r="J626">
        <f ca="1">inputfromtsbtoolfile!J171</f>
        <v>25</v>
      </c>
      <c r="K626" t="str">
        <f ca="1">inputfromtsbtoolfile!K171</f>
        <v>[2</v>
      </c>
      <c r="L626">
        <f ca="1">inputfromtsbtoolfile!L171</f>
        <v>2</v>
      </c>
    </row>
    <row r="627" spans="1:12">
      <c r="A627" t="str">
        <f ca="1">inputfromtsbtoolfile!A206</f>
        <v>RB4</v>
      </c>
      <c r="B627" t="str">
        <f ca="1">inputfromtsbtoolfile!B206</f>
        <v xml:space="preserve"> s. JENNINGS</v>
      </c>
      <c r="C627" t="str">
        <f ca="1">inputfromtsbtoolfile!C206</f>
        <v xml:space="preserve"> Face=0xab</v>
      </c>
      <c r="D627" t="str">
        <f ca="1">inputfromtsbtoolfile!D206</f>
        <v xml:space="preserve"> #36</v>
      </c>
      <c r="E627">
        <f ca="1">inputfromtsbtoolfile!E206</f>
        <v>38</v>
      </c>
      <c r="F627">
        <f ca="1">inputfromtsbtoolfile!F206</f>
        <v>69</v>
      </c>
      <c r="G627">
        <f ca="1">inputfromtsbtoolfile!G206</f>
        <v>38</v>
      </c>
      <c r="H627">
        <f ca="1">inputfromtsbtoolfile!H206</f>
        <v>25</v>
      </c>
      <c r="I627">
        <f ca="1">inputfromtsbtoolfile!I206</f>
        <v>50</v>
      </c>
      <c r="J627">
        <f ca="1">inputfromtsbtoolfile!J206</f>
        <v>25</v>
      </c>
      <c r="K627" t="str">
        <f ca="1">inputfromtsbtoolfile!K206</f>
        <v>[4</v>
      </c>
      <c r="L627">
        <f ca="1">inputfromtsbtoolfile!L206</f>
        <v>2</v>
      </c>
    </row>
    <row r="628" spans="1:12">
      <c r="A628" t="str">
        <f ca="1">inputfromtsbtoolfile!A241</f>
        <v>RB4</v>
      </c>
      <c r="B628" t="str">
        <f ca="1">inputfromtsbtoolfile!B241</f>
        <v xml:space="preserve"> brent FULLWOOD</v>
      </c>
      <c r="C628" t="str">
        <f ca="1">inputfromtsbtoolfile!C241</f>
        <v xml:space="preserve"> Face=0xc7</v>
      </c>
      <c r="D628" t="str">
        <f ca="1">inputfromtsbtoolfile!D241</f>
        <v xml:space="preserve"> #29</v>
      </c>
      <c r="E628">
        <f ca="1">inputfromtsbtoolfile!E241</f>
        <v>44</v>
      </c>
      <c r="F628">
        <f ca="1">inputfromtsbtoolfile!F241</f>
        <v>69</v>
      </c>
      <c r="G628">
        <f ca="1">inputfromtsbtoolfile!G241</f>
        <v>25</v>
      </c>
      <c r="H628">
        <f ca="1">inputfromtsbtoolfile!H241</f>
        <v>38</v>
      </c>
      <c r="I628">
        <f ca="1">inputfromtsbtoolfile!I241</f>
        <v>50</v>
      </c>
      <c r="J628">
        <f ca="1">inputfromtsbtoolfile!J241</f>
        <v>25</v>
      </c>
      <c r="K628" t="str">
        <f ca="1">inputfromtsbtoolfile!K241</f>
        <v>[3</v>
      </c>
      <c r="L628">
        <f ca="1">inputfromtsbtoolfile!L241</f>
        <v>1</v>
      </c>
    </row>
    <row r="629" spans="1:12">
      <c r="A629" t="str">
        <f ca="1">inputfromtsbtoolfile!A276</f>
        <v>RB4</v>
      </c>
      <c r="B629" t="str">
        <f ca="1">inputfromtsbtoolfile!B276</f>
        <v xml:space="preserve"> victor JONES</v>
      </c>
      <c r="C629" t="str">
        <f ca="1">inputfromtsbtoolfile!C276</f>
        <v xml:space="preserve"> Face=0x83</v>
      </c>
      <c r="D629" t="str">
        <f ca="1">inputfromtsbtoolfile!D276</f>
        <v xml:space="preserve"> #37</v>
      </c>
      <c r="E629">
        <f ca="1">inputfromtsbtoolfile!E276</f>
        <v>38</v>
      </c>
      <c r="F629">
        <f ca="1">inputfromtsbtoolfile!F276</f>
        <v>69</v>
      </c>
      <c r="G629">
        <f ca="1">inputfromtsbtoolfile!G276</f>
        <v>38</v>
      </c>
      <c r="H629">
        <f ca="1">inputfromtsbtoolfile!H276</f>
        <v>25</v>
      </c>
      <c r="I629">
        <f ca="1">inputfromtsbtoolfile!I276</f>
        <v>81</v>
      </c>
      <c r="J629">
        <f ca="1">inputfromtsbtoolfile!J276</f>
        <v>25</v>
      </c>
      <c r="K629" t="str">
        <f ca="1">inputfromtsbtoolfile!K276</f>
        <v>[3</v>
      </c>
      <c r="L629">
        <f ca="1">inputfromtsbtoolfile!L276</f>
        <v>2</v>
      </c>
    </row>
    <row r="630" spans="1:12">
      <c r="A630" t="str">
        <f ca="1">inputfromtsbtoolfile!A311</f>
        <v>RB4</v>
      </c>
      <c r="B630" t="str">
        <f ca="1">inputfromtsbtoolfile!B311</f>
        <v xml:space="preserve"> richard BELL</v>
      </c>
      <c r="C630" t="str">
        <f ca="1">inputfromtsbtoolfile!C311</f>
        <v xml:space="preserve"> Face=0xc3</v>
      </c>
      <c r="D630" t="str">
        <f ca="1">inputfromtsbtoolfile!D311</f>
        <v xml:space="preserve"> #21</v>
      </c>
      <c r="E630">
        <f ca="1">inputfromtsbtoolfile!E311</f>
        <v>38</v>
      </c>
      <c r="F630">
        <f ca="1">inputfromtsbtoolfile!F311</f>
        <v>69</v>
      </c>
      <c r="G630">
        <f ca="1">inputfromtsbtoolfile!G311</f>
        <v>31</v>
      </c>
      <c r="H630">
        <f ca="1">inputfromtsbtoolfile!H311</f>
        <v>19</v>
      </c>
      <c r="I630">
        <f ca="1">inputfromtsbtoolfile!I311</f>
        <v>81</v>
      </c>
      <c r="J630">
        <f ca="1">inputfromtsbtoolfile!J311</f>
        <v>25</v>
      </c>
      <c r="K630" t="str">
        <f ca="1">inputfromtsbtoolfile!K311</f>
        <v>[2</v>
      </c>
      <c r="L630">
        <f ca="1">inputfromtsbtoolfile!L311</f>
        <v>2</v>
      </c>
    </row>
    <row r="631" spans="1:12">
      <c r="A631" t="str">
        <f ca="1">inputfromtsbtoolfile!A346</f>
        <v>RB4</v>
      </c>
      <c r="B631" t="str">
        <f ca="1">inputfromtsbtoolfile!B346</f>
        <v xml:space="preserve"> melvin BRATTON</v>
      </c>
      <c r="C631" t="str">
        <f ca="1">inputfromtsbtoolfile!C346</f>
        <v xml:space="preserve"> Face=0xbc</v>
      </c>
      <c r="D631" t="str">
        <f ca="1">inputfromtsbtoolfile!D346</f>
        <v xml:space="preserve"> #32</v>
      </c>
      <c r="E631">
        <f ca="1">inputfromtsbtoolfile!E346</f>
        <v>44</v>
      </c>
      <c r="F631">
        <f ca="1">inputfromtsbtoolfile!F346</f>
        <v>69</v>
      </c>
      <c r="G631">
        <f ca="1">inputfromtsbtoolfile!G346</f>
        <v>25</v>
      </c>
      <c r="H631">
        <f ca="1">inputfromtsbtoolfile!H346</f>
        <v>44</v>
      </c>
      <c r="I631">
        <f ca="1">inputfromtsbtoolfile!I346</f>
        <v>50</v>
      </c>
      <c r="J631">
        <f ca="1">inputfromtsbtoolfile!J346</f>
        <v>38</v>
      </c>
      <c r="K631" t="str">
        <f ca="1">inputfromtsbtoolfile!K346</f>
        <v>[3</v>
      </c>
      <c r="L631">
        <f ca="1">inputfromtsbtoolfile!L346</f>
        <v>4</v>
      </c>
    </row>
    <row r="632" spans="1:12">
      <c r="A632" t="str">
        <f ca="1">inputfromtsbtoolfile!A381</f>
        <v>RB4</v>
      </c>
      <c r="B632" t="str">
        <f ca="1">inputfromtsbtoolfile!B381</f>
        <v xml:space="preserve"> bill JONES</v>
      </c>
      <c r="C632" t="str">
        <f ca="1">inputfromtsbtoolfile!C381</f>
        <v xml:space="preserve"> Face=0x91</v>
      </c>
      <c r="D632" t="str">
        <f ca="1">inputfromtsbtoolfile!D381</f>
        <v xml:space="preserve"> #43</v>
      </c>
      <c r="E632">
        <f ca="1">inputfromtsbtoolfile!E381</f>
        <v>38</v>
      </c>
      <c r="F632">
        <f ca="1">inputfromtsbtoolfile!F381</f>
        <v>69</v>
      </c>
      <c r="G632">
        <f ca="1">inputfromtsbtoolfile!G381</f>
        <v>25</v>
      </c>
      <c r="H632">
        <f ca="1">inputfromtsbtoolfile!H381</f>
        <v>38</v>
      </c>
      <c r="I632">
        <f ca="1">inputfromtsbtoolfile!I381</f>
        <v>50</v>
      </c>
      <c r="J632">
        <f ca="1">inputfromtsbtoolfile!J381</f>
        <v>38</v>
      </c>
      <c r="K632" t="str">
        <f ca="1">inputfromtsbtoolfile!K381</f>
        <v>[3</v>
      </c>
      <c r="L632">
        <f ca="1">inputfromtsbtoolfile!L381</f>
        <v>3</v>
      </c>
    </row>
    <row r="633" spans="1:12">
      <c r="A633" t="str">
        <f ca="1">inputfromtsbtoolfile!A416</f>
        <v>RB4</v>
      </c>
      <c r="B633" t="str">
        <f ca="1">inputfromtsbtoolfile!B416</f>
        <v xml:space="preserve"> greg BELL</v>
      </c>
      <c r="C633" t="str">
        <f ca="1">inputfromtsbtoolfile!C416</f>
        <v xml:space="preserve"> Face=0xa6</v>
      </c>
      <c r="D633" t="str">
        <f ca="1">inputfromtsbtoolfile!D416</f>
        <v xml:space="preserve"> #28</v>
      </c>
      <c r="E633">
        <f ca="1">inputfromtsbtoolfile!E416</f>
        <v>44</v>
      </c>
      <c r="F633">
        <f ca="1">inputfromtsbtoolfile!F416</f>
        <v>69</v>
      </c>
      <c r="G633">
        <f ca="1">inputfromtsbtoolfile!G416</f>
        <v>31</v>
      </c>
      <c r="H633">
        <f ca="1">inputfromtsbtoolfile!H416</f>
        <v>38</v>
      </c>
      <c r="I633">
        <f ca="1">inputfromtsbtoolfile!I416</f>
        <v>50</v>
      </c>
      <c r="J633">
        <f ca="1">inputfromtsbtoolfile!J416</f>
        <v>19</v>
      </c>
      <c r="K633" t="str">
        <f ca="1">inputfromtsbtoolfile!K416</f>
        <v>[4</v>
      </c>
      <c r="L633">
        <f ca="1">inputfromtsbtoolfile!L416</f>
        <v>1</v>
      </c>
    </row>
    <row r="634" spans="1:12">
      <c r="A634" t="str">
        <f ca="1">inputfromtsbtoolfile!A451</f>
        <v>RB4</v>
      </c>
      <c r="B634" t="str">
        <f ca="1">inputfromtsbtoolfile!B451</f>
        <v xml:space="preserve"> ronnie HARMON</v>
      </c>
      <c r="C634" t="str">
        <f ca="1">inputfromtsbtoolfile!C451</f>
        <v xml:space="preserve"> Face=0xbc</v>
      </c>
      <c r="D634" t="str">
        <f ca="1">inputfromtsbtoolfile!D451</f>
        <v xml:space="preserve"> #33</v>
      </c>
      <c r="E634">
        <f ca="1">inputfromtsbtoolfile!E451</f>
        <v>38</v>
      </c>
      <c r="F634">
        <f ca="1">inputfromtsbtoolfile!F451</f>
        <v>69</v>
      </c>
      <c r="G634">
        <f ca="1">inputfromtsbtoolfile!G451</f>
        <v>31</v>
      </c>
      <c r="H634">
        <f ca="1">inputfromtsbtoolfile!H451</f>
        <v>25</v>
      </c>
      <c r="I634">
        <f ca="1">inputfromtsbtoolfile!I451</f>
        <v>50</v>
      </c>
      <c r="J634">
        <f ca="1">inputfromtsbtoolfile!J451</f>
        <v>50</v>
      </c>
      <c r="K634" t="str">
        <f ca="1">inputfromtsbtoolfile!K451</f>
        <v>[4</v>
      </c>
      <c r="L634">
        <f ca="1">inputfromtsbtoolfile!L451</f>
        <v>4</v>
      </c>
    </row>
    <row r="635" spans="1:12">
      <c r="A635" t="str">
        <f ca="1">inputfromtsbtoolfile!A486</f>
        <v>RB4</v>
      </c>
      <c r="B635" t="str">
        <f ca="1">inputfromtsbtoolfile!B486</f>
        <v xml:space="preserve"> john l. WILLIAMS</v>
      </c>
      <c r="C635" t="str">
        <f ca="1">inputfromtsbtoolfile!C486</f>
        <v xml:space="preserve"> Face=0x91</v>
      </c>
      <c r="D635" t="str">
        <f ca="1">inputfromtsbtoolfile!D486</f>
        <v xml:space="preserve"> #32</v>
      </c>
      <c r="E635">
        <f ca="1">inputfromtsbtoolfile!E486</f>
        <v>44</v>
      </c>
      <c r="F635">
        <f ca="1">inputfromtsbtoolfile!F486</f>
        <v>69</v>
      </c>
      <c r="G635">
        <f ca="1">inputfromtsbtoolfile!G486</f>
        <v>25</v>
      </c>
      <c r="H635">
        <f ca="1">inputfromtsbtoolfile!H486</f>
        <v>38</v>
      </c>
      <c r="I635">
        <f ca="1">inputfromtsbtoolfile!I486</f>
        <v>50</v>
      </c>
      <c r="J635">
        <f ca="1">inputfromtsbtoolfile!J486</f>
        <v>63</v>
      </c>
      <c r="K635" t="str">
        <f ca="1">inputfromtsbtoolfile!K486</f>
        <v>[6</v>
      </c>
      <c r="L635">
        <f ca="1">inputfromtsbtoolfile!L486</f>
        <v>8</v>
      </c>
    </row>
    <row r="636" spans="1:12">
      <c r="A636" t="str">
        <f ca="1">inputfromtsbtoolfile!A521</f>
        <v>RB4</v>
      </c>
      <c r="B636" t="str">
        <f ca="1">inputfromtsbtoolfile!B521</f>
        <v xml:space="preserve"> kelvin BRYANT</v>
      </c>
      <c r="C636" t="str">
        <f ca="1">inputfromtsbtoolfile!C521</f>
        <v xml:space="preserve"> Face=0xae</v>
      </c>
      <c r="D636" t="str">
        <f ca="1">inputfromtsbtoolfile!D521</f>
        <v xml:space="preserve"> #24</v>
      </c>
      <c r="E636">
        <f ca="1">inputfromtsbtoolfile!E521</f>
        <v>38</v>
      </c>
      <c r="F636">
        <f ca="1">inputfromtsbtoolfile!F521</f>
        <v>69</v>
      </c>
      <c r="G636">
        <f ca="1">inputfromtsbtoolfile!G521</f>
        <v>44</v>
      </c>
      <c r="H636">
        <f ca="1">inputfromtsbtoolfile!H521</f>
        <v>19</v>
      </c>
      <c r="I636">
        <f ca="1">inputfromtsbtoolfile!I521</f>
        <v>81</v>
      </c>
      <c r="J636">
        <f ca="1">inputfromtsbtoolfile!J521</f>
        <v>38</v>
      </c>
      <c r="K636" t="str">
        <f ca="1">inputfromtsbtoolfile!K521</f>
        <v>[3</v>
      </c>
      <c r="L636">
        <f ca="1">inputfromtsbtoolfile!L521</f>
        <v>4</v>
      </c>
    </row>
    <row r="637" spans="1:12">
      <c r="A637" t="str">
        <f ca="1">inputfromtsbtoolfile!A556</f>
        <v>RB4</v>
      </c>
      <c r="B637" t="str">
        <f ca="1">inputfromtsbtoolfile!B556</f>
        <v xml:space="preserve"> rodney HAMPTON</v>
      </c>
      <c r="C637" t="str">
        <f ca="1">inputfromtsbtoolfile!C556</f>
        <v xml:space="preserve"> Face=0xb2</v>
      </c>
      <c r="D637" t="str">
        <f ca="1">inputfromtsbtoolfile!D556</f>
        <v xml:space="preserve"> #27</v>
      </c>
      <c r="E637">
        <f ca="1">inputfromtsbtoolfile!E556</f>
        <v>38</v>
      </c>
      <c r="F637">
        <f ca="1">inputfromtsbtoolfile!F556</f>
        <v>69</v>
      </c>
      <c r="G637">
        <f ca="1">inputfromtsbtoolfile!G556</f>
        <v>31</v>
      </c>
      <c r="H637">
        <f ca="1">inputfromtsbtoolfile!H556</f>
        <v>38</v>
      </c>
      <c r="I637">
        <f ca="1">inputfromtsbtoolfile!I556</f>
        <v>63</v>
      </c>
      <c r="J637">
        <f ca="1">inputfromtsbtoolfile!J556</f>
        <v>38</v>
      </c>
      <c r="K637" t="str">
        <f ca="1">inputfromtsbtoolfile!K556</f>
        <v>[5</v>
      </c>
      <c r="L637">
        <f ca="1">inputfromtsbtoolfile!L556</f>
        <v>4</v>
      </c>
    </row>
    <row r="638" spans="1:12">
      <c r="A638" t="str">
        <f ca="1">inputfromtsbtoolfile!A591</f>
        <v>RB4</v>
      </c>
      <c r="B638" t="str">
        <f ca="1">inputfromtsbtoolfile!B591</f>
        <v xml:space="preserve"> robert DRUMMOND</v>
      </c>
      <c r="C638" t="str">
        <f ca="1">inputfromtsbtoolfile!C591</f>
        <v xml:space="preserve"> Face=0x85</v>
      </c>
      <c r="D638" t="str">
        <f ca="1">inputfromtsbtoolfile!D591</f>
        <v xml:space="preserve"> #36</v>
      </c>
      <c r="E638">
        <f ca="1">inputfromtsbtoolfile!E591</f>
        <v>38</v>
      </c>
      <c r="F638">
        <f ca="1">inputfromtsbtoolfile!F591</f>
        <v>69</v>
      </c>
      <c r="G638">
        <f ca="1">inputfromtsbtoolfile!G591</f>
        <v>38</v>
      </c>
      <c r="H638">
        <f ca="1">inputfromtsbtoolfile!H591</f>
        <v>31</v>
      </c>
      <c r="I638">
        <f ca="1">inputfromtsbtoolfile!I591</f>
        <v>50</v>
      </c>
      <c r="J638">
        <f ca="1">inputfromtsbtoolfile!J591</f>
        <v>25</v>
      </c>
      <c r="K638" t="str">
        <f ca="1">inputfromtsbtoolfile!K591</f>
        <v>[3</v>
      </c>
      <c r="L638">
        <f ca="1">inputfromtsbtoolfile!L591</f>
        <v>2</v>
      </c>
    </row>
    <row r="639" spans="1:12">
      <c r="A639" t="str">
        <f ca="1">inputfromtsbtoolfile!A626</f>
        <v>RB4</v>
      </c>
      <c r="B639" t="str">
        <f ca="1">inputfromtsbtoolfile!B626</f>
        <v xml:space="preserve"> vai SIKAHEMA</v>
      </c>
      <c r="C639" t="str">
        <f ca="1">inputfromtsbtoolfile!C626</f>
        <v xml:space="preserve"> Face=0x8a</v>
      </c>
      <c r="D639" t="str">
        <f ca="1">inputfromtsbtoolfile!D626</f>
        <v xml:space="preserve"> #36</v>
      </c>
      <c r="E639">
        <f ca="1">inputfromtsbtoolfile!E626</f>
        <v>44</v>
      </c>
      <c r="F639">
        <f ca="1">inputfromtsbtoolfile!F626</f>
        <v>69</v>
      </c>
      <c r="G639">
        <f ca="1">inputfromtsbtoolfile!G626</f>
        <v>38</v>
      </c>
      <c r="H639">
        <f ca="1">inputfromtsbtoolfile!H626</f>
        <v>25</v>
      </c>
      <c r="I639">
        <f ca="1">inputfromtsbtoolfile!I626</f>
        <v>50</v>
      </c>
      <c r="J639">
        <f ca="1">inputfromtsbtoolfile!J626</f>
        <v>31</v>
      </c>
      <c r="K639" t="str">
        <f ca="1">inputfromtsbtoolfile!K626</f>
        <v>[3</v>
      </c>
      <c r="L639">
        <f ca="1">inputfromtsbtoolfile!L626</f>
        <v>2</v>
      </c>
    </row>
    <row r="640" spans="1:12">
      <c r="A640" t="str">
        <f ca="1">inputfromtsbtoolfile!A661</f>
        <v>RB4</v>
      </c>
      <c r="B640" t="str">
        <f ca="1">inputfromtsbtoolfile!B661</f>
        <v xml:space="preserve"> robert PERRYMAN</v>
      </c>
      <c r="C640" t="str">
        <f ca="1">inputfromtsbtoolfile!C661</f>
        <v xml:space="preserve"> Face=0xa3</v>
      </c>
      <c r="D640" t="str">
        <f ca="1">inputfromtsbtoolfile!D661</f>
        <v xml:space="preserve"> #39</v>
      </c>
      <c r="E640">
        <f ca="1">inputfromtsbtoolfile!E661</f>
        <v>38</v>
      </c>
      <c r="F640">
        <f ca="1">inputfromtsbtoolfile!F661</f>
        <v>69</v>
      </c>
      <c r="G640">
        <f ca="1">inputfromtsbtoolfile!G661</f>
        <v>31</v>
      </c>
      <c r="H640">
        <f ca="1">inputfromtsbtoolfile!H661</f>
        <v>38</v>
      </c>
      <c r="I640">
        <f ca="1">inputfromtsbtoolfile!I661</f>
        <v>50</v>
      </c>
      <c r="J640">
        <f ca="1">inputfromtsbtoolfile!J661</f>
        <v>25</v>
      </c>
      <c r="K640" t="str">
        <f ca="1">inputfromtsbtoolfile!K661</f>
        <v>[5</v>
      </c>
      <c r="L640">
        <f ca="1">inputfromtsbtoolfile!L661</f>
        <v>1</v>
      </c>
    </row>
    <row r="641" spans="1:12">
      <c r="A641" t="str">
        <f ca="1">inputfromtsbtoolfile!A696</f>
        <v>RB4</v>
      </c>
      <c r="B641" t="str">
        <f ca="1">inputfromtsbtoolfile!B696</f>
        <v xml:space="preserve"> johnny BAILEY</v>
      </c>
      <c r="C641" t="str">
        <f ca="1">inputfromtsbtoolfile!C696</f>
        <v xml:space="preserve"> Face=0x99</v>
      </c>
      <c r="D641" t="str">
        <f ca="1">inputfromtsbtoolfile!D696</f>
        <v xml:space="preserve"> #22</v>
      </c>
      <c r="E641">
        <f ca="1">inputfromtsbtoolfile!E696</f>
        <v>38</v>
      </c>
      <c r="F641">
        <f ca="1">inputfromtsbtoolfile!F696</f>
        <v>69</v>
      </c>
      <c r="G641">
        <f ca="1">inputfromtsbtoolfile!G696</f>
        <v>56</v>
      </c>
      <c r="H641">
        <f ca="1">inputfromtsbtoolfile!H696</f>
        <v>25</v>
      </c>
      <c r="I641">
        <f ca="1">inputfromtsbtoolfile!I696</f>
        <v>50</v>
      </c>
      <c r="J641">
        <f ca="1">inputfromtsbtoolfile!J696</f>
        <v>38</v>
      </c>
      <c r="K641" t="str">
        <f ca="1">inputfromtsbtoolfile!K696</f>
        <v>[5</v>
      </c>
      <c r="L641">
        <f ca="1">inputfromtsbtoolfile!L696</f>
        <v>3</v>
      </c>
    </row>
    <row r="642" spans="1:12">
      <c r="A642" t="str">
        <f ca="1">inputfromtsbtoolfile!A731</f>
        <v>RB4</v>
      </c>
      <c r="B642" t="str">
        <f ca="1">inputfromtsbtoolfile!B731</f>
        <v xml:space="preserve"> mel GRAY</v>
      </c>
      <c r="C642" t="str">
        <f ca="1">inputfromtsbtoolfile!C731</f>
        <v xml:space="preserve"> Face=0x86</v>
      </c>
      <c r="D642" t="str">
        <f ca="1">inputfromtsbtoolfile!D731</f>
        <v xml:space="preserve"> #23</v>
      </c>
      <c r="E642">
        <f ca="1">inputfromtsbtoolfile!E731</f>
        <v>38</v>
      </c>
      <c r="F642">
        <f ca="1">inputfromtsbtoolfile!F731</f>
        <v>69</v>
      </c>
      <c r="G642">
        <f ca="1">inputfromtsbtoolfile!G731</f>
        <v>56</v>
      </c>
      <c r="H642">
        <f ca="1">inputfromtsbtoolfile!H731</f>
        <v>19</v>
      </c>
      <c r="I642">
        <f ca="1">inputfromtsbtoolfile!I731</f>
        <v>50</v>
      </c>
      <c r="J642">
        <f ca="1">inputfromtsbtoolfile!J731</f>
        <v>50</v>
      </c>
      <c r="K642" t="str">
        <f ca="1">inputfromtsbtoolfile!K731</f>
        <v>[6</v>
      </c>
      <c r="L642">
        <f ca="1">inputfromtsbtoolfile!L731</f>
        <v>4</v>
      </c>
    </row>
    <row r="643" spans="1:12">
      <c r="A643" t="str">
        <f ca="1">inputfromtsbtoolfile!A766</f>
        <v>RB4</v>
      </c>
      <c r="B643" t="str">
        <f ca="1">inputfromtsbtoolfile!B766</f>
        <v xml:space="preserve"> herman FONTENOT</v>
      </c>
      <c r="C643" t="str">
        <f ca="1">inputfromtsbtoolfile!C766</f>
        <v xml:space="preserve"> Face=0x8b</v>
      </c>
      <c r="D643" t="str">
        <f ca="1">inputfromtsbtoolfile!D766</f>
        <v xml:space="preserve"> #27</v>
      </c>
      <c r="E643">
        <f ca="1">inputfromtsbtoolfile!E766</f>
        <v>38</v>
      </c>
      <c r="F643">
        <f ca="1">inputfromtsbtoolfile!F766</f>
        <v>69</v>
      </c>
      <c r="G643">
        <f ca="1">inputfromtsbtoolfile!G766</f>
        <v>38</v>
      </c>
      <c r="H643">
        <f ca="1">inputfromtsbtoolfile!H766</f>
        <v>25</v>
      </c>
      <c r="I643">
        <f ca="1">inputfromtsbtoolfile!I766</f>
        <v>50</v>
      </c>
      <c r="J643">
        <f ca="1">inputfromtsbtoolfile!J766</f>
        <v>38</v>
      </c>
      <c r="K643" t="str">
        <f ca="1">inputfromtsbtoolfile!K766</f>
        <v>[3</v>
      </c>
      <c r="L643">
        <f ca="1">inputfromtsbtoolfile!L766</f>
        <v>4</v>
      </c>
    </row>
    <row r="644" spans="1:12">
      <c r="A644" t="str">
        <f ca="1">inputfromtsbtoolfile!A801</f>
        <v>RB4</v>
      </c>
      <c r="B644" t="str">
        <f ca="1">inputfromtsbtoolfile!B801</f>
        <v xml:space="preserve"> alfred ANDERSON</v>
      </c>
      <c r="C644" t="str">
        <f ca="1">inputfromtsbtoolfile!C801</f>
        <v xml:space="preserve"> Face=0x8d</v>
      </c>
      <c r="D644" t="str">
        <f ca="1">inputfromtsbtoolfile!D801</f>
        <v xml:space="preserve"> #46</v>
      </c>
      <c r="E644">
        <f ca="1">inputfromtsbtoolfile!E801</f>
        <v>38</v>
      </c>
      <c r="F644">
        <f ca="1">inputfromtsbtoolfile!F801</f>
        <v>69</v>
      </c>
      <c r="G644">
        <f ca="1">inputfromtsbtoolfile!G801</f>
        <v>31</v>
      </c>
      <c r="H644">
        <f ca="1">inputfromtsbtoolfile!H801</f>
        <v>31</v>
      </c>
      <c r="I644">
        <f ca="1">inputfromtsbtoolfile!I801</f>
        <v>50</v>
      </c>
      <c r="J644">
        <f ca="1">inputfromtsbtoolfile!J801</f>
        <v>25</v>
      </c>
      <c r="K644" t="str">
        <f ca="1">inputfromtsbtoolfile!K801</f>
        <v>[4</v>
      </c>
      <c r="L644">
        <f ca="1">inputfromtsbtoolfile!L801</f>
        <v>2</v>
      </c>
    </row>
    <row r="645" spans="1:12">
      <c r="A645" t="str">
        <f ca="1">inputfromtsbtoolfile!A836</f>
        <v>RB4</v>
      </c>
      <c r="B645" t="str">
        <f ca="1">inputfromtsbtoolfile!B836</f>
        <v xml:space="preserve"> john HARVEY</v>
      </c>
      <c r="C645" t="str">
        <f ca="1">inputfromtsbtoolfile!C836</f>
        <v xml:space="preserve"> Face=0x97</v>
      </c>
      <c r="D645" t="str">
        <f ca="1">inputfromtsbtoolfile!D836</f>
        <v xml:space="preserve"> #26</v>
      </c>
      <c r="E645">
        <f ca="1">inputfromtsbtoolfile!E836</f>
        <v>38</v>
      </c>
      <c r="F645">
        <f ca="1">inputfromtsbtoolfile!F836</f>
        <v>69</v>
      </c>
      <c r="G645">
        <f ca="1">inputfromtsbtoolfile!G836</f>
        <v>38</v>
      </c>
      <c r="H645">
        <f ca="1">inputfromtsbtoolfile!H836</f>
        <v>25</v>
      </c>
      <c r="I645">
        <f ca="1">inputfromtsbtoolfile!I836</f>
        <v>50</v>
      </c>
      <c r="J645">
        <f ca="1">inputfromtsbtoolfile!J836</f>
        <v>25</v>
      </c>
      <c r="K645" t="str">
        <f ca="1">inputfromtsbtoolfile!K836</f>
        <v>[3</v>
      </c>
      <c r="L645">
        <f ca="1">inputfromtsbtoolfile!L836</f>
        <v>2</v>
      </c>
    </row>
    <row r="646" spans="1:12">
      <c r="A646" t="str">
        <f ca="1">inputfromtsbtoolfile!A871</f>
        <v>RB4</v>
      </c>
      <c r="B646" t="str">
        <f ca="1">inputfromtsbtoolfile!B871</f>
        <v xml:space="preserve"> harry SYDNEY</v>
      </c>
      <c r="C646" t="str">
        <f ca="1">inputfromtsbtoolfile!C871</f>
        <v xml:space="preserve"> Face=0xa0</v>
      </c>
      <c r="D646" t="str">
        <f ca="1">inputfromtsbtoolfile!D871</f>
        <v xml:space="preserve"> #24</v>
      </c>
      <c r="E646">
        <f ca="1">inputfromtsbtoolfile!E871</f>
        <v>38</v>
      </c>
      <c r="F646">
        <f ca="1">inputfromtsbtoolfile!F871</f>
        <v>69</v>
      </c>
      <c r="G646">
        <f ca="1">inputfromtsbtoolfile!G871</f>
        <v>44</v>
      </c>
      <c r="H646">
        <f ca="1">inputfromtsbtoolfile!H871</f>
        <v>25</v>
      </c>
      <c r="I646">
        <f ca="1">inputfromtsbtoolfile!I871</f>
        <v>50</v>
      </c>
      <c r="J646">
        <f ca="1">inputfromtsbtoolfile!J871</f>
        <v>31</v>
      </c>
      <c r="K646" t="str">
        <f ca="1">inputfromtsbtoolfile!K871</f>
        <v>[6</v>
      </c>
      <c r="L646">
        <f ca="1">inputfromtsbtoolfile!L871</f>
        <v>4</v>
      </c>
    </row>
    <row r="647" spans="1:12">
      <c r="A647" t="str">
        <f ca="1">inputfromtsbtoolfile!A906</f>
        <v>RB4</v>
      </c>
      <c r="B647" t="str">
        <f ca="1">inputfromtsbtoolfile!B906</f>
        <v xml:space="preserve"> buford MCGEE</v>
      </c>
      <c r="C647" t="str">
        <f ca="1">inputfromtsbtoolfile!C906</f>
        <v xml:space="preserve"> Face=0x8d</v>
      </c>
      <c r="D647" t="str">
        <f ca="1">inputfromtsbtoolfile!D906</f>
        <v xml:space="preserve"> #24</v>
      </c>
      <c r="E647">
        <f ca="1">inputfromtsbtoolfile!E906</f>
        <v>38</v>
      </c>
      <c r="F647">
        <f ca="1">inputfromtsbtoolfile!F906</f>
        <v>69</v>
      </c>
      <c r="G647">
        <f ca="1">inputfromtsbtoolfile!G906</f>
        <v>44</v>
      </c>
      <c r="H647">
        <f ca="1">inputfromtsbtoolfile!H906</f>
        <v>31</v>
      </c>
      <c r="I647">
        <f ca="1">inputfromtsbtoolfile!I906</f>
        <v>50</v>
      </c>
      <c r="J647">
        <f ca="1">inputfromtsbtoolfile!J906</f>
        <v>50</v>
      </c>
      <c r="K647" t="str">
        <f ca="1">inputfromtsbtoolfile!K906</f>
        <v>[3</v>
      </c>
      <c r="L647">
        <f ca="1">inputfromtsbtoolfile!L906</f>
        <v>6</v>
      </c>
    </row>
    <row r="648" spans="1:12">
      <c r="A648" t="str">
        <f ca="1">inputfromtsbtoolfile!A941</f>
        <v>RB4</v>
      </c>
      <c r="B648" t="str">
        <f ca="1">inputfromtsbtoolfile!B941</f>
        <v xml:space="preserve"> gil FENERTY</v>
      </c>
      <c r="C648" t="str">
        <f ca="1">inputfromtsbtoolfile!C941</f>
        <v xml:space="preserve"> Face=0x34</v>
      </c>
      <c r="D648" t="str">
        <f ca="1">inputfromtsbtoolfile!D941</f>
        <v xml:space="preserve"> #22</v>
      </c>
      <c r="E648">
        <f ca="1">inputfromtsbtoolfile!E941</f>
        <v>38</v>
      </c>
      <c r="F648">
        <f ca="1">inputfromtsbtoolfile!F941</f>
        <v>69</v>
      </c>
      <c r="G648">
        <f ca="1">inputfromtsbtoolfile!G941</f>
        <v>44</v>
      </c>
      <c r="H648">
        <f ca="1">inputfromtsbtoolfile!H941</f>
        <v>25</v>
      </c>
      <c r="I648">
        <f ca="1">inputfromtsbtoolfile!I941</f>
        <v>50</v>
      </c>
      <c r="J648">
        <f ca="1">inputfromtsbtoolfile!J941</f>
        <v>31</v>
      </c>
      <c r="K648" t="str">
        <f ca="1">inputfromtsbtoolfile!K941</f>
        <v>[5</v>
      </c>
      <c r="L648">
        <f ca="1">inputfromtsbtoolfile!L941</f>
        <v>3</v>
      </c>
    </row>
    <row r="649" spans="1:12">
      <c r="A649" t="str">
        <f ca="1">inputfromtsbtoolfile!A976</f>
        <v>RB4</v>
      </c>
      <c r="B649" t="str">
        <f ca="1">inputfromtsbtoolfile!B976</f>
        <v xml:space="preserve"> keith JONES</v>
      </c>
      <c r="C649" t="str">
        <f ca="1">inputfromtsbtoolfile!C976</f>
        <v xml:space="preserve"> Face=0x99</v>
      </c>
      <c r="D649" t="str">
        <f ca="1">inputfromtsbtoolfile!D976</f>
        <v xml:space="preserve"> #38</v>
      </c>
      <c r="E649">
        <f ca="1">inputfromtsbtoolfile!E976</f>
        <v>38</v>
      </c>
      <c r="F649">
        <f ca="1">inputfromtsbtoolfile!F976</f>
        <v>69</v>
      </c>
      <c r="G649">
        <f ca="1">inputfromtsbtoolfile!G976</f>
        <v>38</v>
      </c>
      <c r="H649">
        <f ca="1">inputfromtsbtoolfile!H976</f>
        <v>31</v>
      </c>
      <c r="I649">
        <f ca="1">inputfromtsbtoolfile!I976</f>
        <v>50</v>
      </c>
      <c r="J649">
        <f ca="1">inputfromtsbtoolfile!J976</f>
        <v>25</v>
      </c>
      <c r="K649" t="str">
        <f ca="1">inputfromtsbtoolfile!K976</f>
        <v>[3</v>
      </c>
      <c r="L649">
        <f ca="1">inputfromtsbtoolfile!L976</f>
        <v>1</v>
      </c>
    </row>
    <row r="650" spans="1:12">
      <c r="A650" t="str">
        <f ca="1">inputfromtsbtoolfile!A36</f>
        <v>TE1</v>
      </c>
      <c r="B650" t="str">
        <f ca="1">inputfromtsbtoolfile!B36</f>
        <v xml:space="preserve"> keith MCKELLER</v>
      </c>
      <c r="C650" t="str">
        <f ca="1">inputfromtsbtoolfile!C36</f>
        <v xml:space="preserve"> Face=0xb7</v>
      </c>
      <c r="D650" t="str">
        <f ca="1">inputfromtsbtoolfile!D36</f>
        <v xml:space="preserve"> #84</v>
      </c>
      <c r="E650">
        <f ca="1">inputfromtsbtoolfile!E36</f>
        <v>25</v>
      </c>
      <c r="F650">
        <f ca="1">inputfromtsbtoolfile!F36</f>
        <v>69</v>
      </c>
      <c r="G650">
        <f ca="1">inputfromtsbtoolfile!G36</f>
        <v>38</v>
      </c>
      <c r="H650">
        <f ca="1">inputfromtsbtoolfile!H36</f>
        <v>50</v>
      </c>
      <c r="I650">
        <f ca="1">inputfromtsbtoolfile!I36</f>
        <v>50</v>
      </c>
      <c r="J650">
        <f ca="1">inputfromtsbtoolfile!J36</f>
        <v>50</v>
      </c>
      <c r="K650" t="str">
        <f ca="1">inputfromtsbtoolfile!K36</f>
        <v>[1</v>
      </c>
      <c r="L650">
        <f ca="1">inputfromtsbtoolfile!L36</f>
        <v>6</v>
      </c>
    </row>
    <row r="651" spans="1:12">
      <c r="A651" t="str">
        <f ca="1">inputfromtsbtoolfile!A71</f>
        <v>TE1</v>
      </c>
      <c r="B651" t="str">
        <f ca="1">inputfromtsbtoolfile!B71</f>
        <v xml:space="preserve"> pat BEACH</v>
      </c>
      <c r="C651" t="str">
        <f ca="1">inputfromtsbtoolfile!C71</f>
        <v xml:space="preserve"> Face=0xe</v>
      </c>
      <c r="D651" t="str">
        <f ca="1">inputfromtsbtoolfile!D71</f>
        <v xml:space="preserve"> #81</v>
      </c>
      <c r="E651">
        <f ca="1">inputfromtsbtoolfile!E71</f>
        <v>25</v>
      </c>
      <c r="F651">
        <f ca="1">inputfromtsbtoolfile!F71</f>
        <v>69</v>
      </c>
      <c r="G651">
        <f ca="1">inputfromtsbtoolfile!G71</f>
        <v>25</v>
      </c>
      <c r="H651">
        <f ca="1">inputfromtsbtoolfile!H71</f>
        <v>50</v>
      </c>
      <c r="I651">
        <f ca="1">inputfromtsbtoolfile!I71</f>
        <v>50</v>
      </c>
      <c r="J651">
        <f ca="1">inputfromtsbtoolfile!J71</f>
        <v>38</v>
      </c>
      <c r="K651" t="str">
        <f ca="1">inputfromtsbtoolfile!K71</f>
        <v>[1</v>
      </c>
      <c r="L651">
        <f ca="1">inputfromtsbtoolfile!L71</f>
        <v>2</v>
      </c>
    </row>
    <row r="652" spans="1:12">
      <c r="A652" t="str">
        <f ca="1">inputfromtsbtoolfile!A106</f>
        <v>TE1</v>
      </c>
      <c r="B652" t="str">
        <f ca="1">inputfromtsbtoolfile!B106</f>
        <v xml:space="preserve"> ferrell EDMUNDS</v>
      </c>
      <c r="C652" t="str">
        <f ca="1">inputfromtsbtoolfile!C106</f>
        <v xml:space="preserve"> Face=0xc0</v>
      </c>
      <c r="D652" t="str">
        <f ca="1">inputfromtsbtoolfile!D106</f>
        <v xml:space="preserve"> #80</v>
      </c>
      <c r="E652">
        <f ca="1">inputfromtsbtoolfile!E106</f>
        <v>25</v>
      </c>
      <c r="F652">
        <f ca="1">inputfromtsbtoolfile!F106</f>
        <v>69</v>
      </c>
      <c r="G652">
        <f ca="1">inputfromtsbtoolfile!G106</f>
        <v>38</v>
      </c>
      <c r="H652">
        <f ca="1">inputfromtsbtoolfile!H106</f>
        <v>56</v>
      </c>
      <c r="I652">
        <f ca="1">inputfromtsbtoolfile!I106</f>
        <v>50</v>
      </c>
      <c r="J652">
        <f ca="1">inputfromtsbtoolfile!J106</f>
        <v>50</v>
      </c>
      <c r="K652" t="str">
        <f ca="1">inputfromtsbtoolfile!K106</f>
        <v>[1</v>
      </c>
      <c r="L652">
        <f ca="1">inputfromtsbtoolfile!L106</f>
        <v>6</v>
      </c>
    </row>
    <row r="653" spans="1:12">
      <c r="A653" t="str">
        <f ca="1">inputfromtsbtoolfile!A141</f>
        <v>TE1</v>
      </c>
      <c r="B653" t="str">
        <f ca="1">inputfromtsbtoolfile!B141</f>
        <v xml:space="preserve"> marv COOK</v>
      </c>
      <c r="C653" t="str">
        <f ca="1">inputfromtsbtoolfile!C141</f>
        <v xml:space="preserve"> Face=0x21</v>
      </c>
      <c r="D653" t="str">
        <f ca="1">inputfromtsbtoolfile!D141</f>
        <v xml:space="preserve"> #46</v>
      </c>
      <c r="E653">
        <f ca="1">inputfromtsbtoolfile!E141</f>
        <v>25</v>
      </c>
      <c r="F653">
        <f ca="1">inputfromtsbtoolfile!F141</f>
        <v>69</v>
      </c>
      <c r="G653">
        <f ca="1">inputfromtsbtoolfile!G141</f>
        <v>44</v>
      </c>
      <c r="H653">
        <f ca="1">inputfromtsbtoolfile!H141</f>
        <v>56</v>
      </c>
      <c r="I653">
        <f ca="1">inputfromtsbtoolfile!I141</f>
        <v>50</v>
      </c>
      <c r="J653">
        <f ca="1">inputfromtsbtoolfile!J141</f>
        <v>63</v>
      </c>
      <c r="K653" t="str">
        <f ca="1">inputfromtsbtoolfile!K141</f>
        <v>[1</v>
      </c>
      <c r="L653">
        <f ca="1">inputfromtsbtoolfile!L141</f>
        <v>4</v>
      </c>
    </row>
    <row r="654" spans="1:12">
      <c r="A654" t="str">
        <f ca="1">inputfromtsbtoolfile!A176</f>
        <v>TE1</v>
      </c>
      <c r="B654" t="str">
        <f ca="1">inputfromtsbtoolfile!B176</f>
        <v xml:space="preserve"> mark BOYER</v>
      </c>
      <c r="C654" t="str">
        <f ca="1">inputfromtsbtoolfile!C176</f>
        <v xml:space="preserve"> Face=0x42</v>
      </c>
      <c r="D654" t="str">
        <f ca="1">inputfromtsbtoolfile!D176</f>
        <v xml:space="preserve"> #80</v>
      </c>
      <c r="E654">
        <f ca="1">inputfromtsbtoolfile!E176</f>
        <v>25</v>
      </c>
      <c r="F654">
        <f ca="1">inputfromtsbtoolfile!F176</f>
        <v>69</v>
      </c>
      <c r="G654">
        <f ca="1">inputfromtsbtoolfile!G176</f>
        <v>25</v>
      </c>
      <c r="H654">
        <f ca="1">inputfromtsbtoolfile!H176</f>
        <v>56</v>
      </c>
      <c r="I654">
        <f ca="1">inputfromtsbtoolfile!I176</f>
        <v>50</v>
      </c>
      <c r="J654">
        <f ca="1">inputfromtsbtoolfile!J176</f>
        <v>50</v>
      </c>
      <c r="K654" t="str">
        <f ca="1">inputfromtsbtoolfile!K176</f>
        <v>[1</v>
      </c>
      <c r="L654">
        <f ca="1">inputfromtsbtoolfile!L176</f>
        <v>4</v>
      </c>
    </row>
    <row r="655" spans="1:12">
      <c r="A655" t="str">
        <f ca="1">inputfromtsbtoolfile!A211</f>
        <v>TE1</v>
      </c>
      <c r="B655" t="str">
        <f ca="1">inputfromtsbtoolfile!B211</f>
        <v xml:space="preserve"> rodney HOLMAN</v>
      </c>
      <c r="C655" t="str">
        <f ca="1">inputfromtsbtoolfile!C211</f>
        <v xml:space="preserve"> Face=0xc9</v>
      </c>
      <c r="D655" t="str">
        <f ca="1">inputfromtsbtoolfile!D211</f>
        <v xml:space="preserve"> #82</v>
      </c>
      <c r="E655">
        <f ca="1">inputfromtsbtoolfile!E211</f>
        <v>25</v>
      </c>
      <c r="F655">
        <f ca="1">inputfromtsbtoolfile!F211</f>
        <v>69</v>
      </c>
      <c r="G655">
        <f ca="1">inputfromtsbtoolfile!G211</f>
        <v>38</v>
      </c>
      <c r="H655">
        <f ca="1">inputfromtsbtoolfile!H211</f>
        <v>69</v>
      </c>
      <c r="I655">
        <f ca="1">inputfromtsbtoolfile!I211</f>
        <v>50</v>
      </c>
      <c r="J655">
        <f ca="1">inputfromtsbtoolfile!J211</f>
        <v>56</v>
      </c>
      <c r="K655" t="str">
        <f ca="1">inputfromtsbtoolfile!K211</f>
        <v>[1</v>
      </c>
      <c r="L655">
        <f ca="1">inputfromtsbtoolfile!L211</f>
        <v>7</v>
      </c>
    </row>
    <row r="656" spans="1:12">
      <c r="A656" t="str">
        <f ca="1">inputfromtsbtoolfile!A246</f>
        <v>TE1</v>
      </c>
      <c r="B656" t="str">
        <f ca="1">inputfromtsbtoolfile!B246</f>
        <v xml:space="preserve"> ozzie NEWSOME</v>
      </c>
      <c r="C656" t="str">
        <f ca="1">inputfromtsbtoolfile!C246</f>
        <v xml:space="preserve"> Face=0x9f</v>
      </c>
      <c r="D656" t="str">
        <f ca="1">inputfromtsbtoolfile!D246</f>
        <v xml:space="preserve"> #82</v>
      </c>
      <c r="E656">
        <f ca="1">inputfromtsbtoolfile!E246</f>
        <v>25</v>
      </c>
      <c r="F656">
        <f ca="1">inputfromtsbtoolfile!F246</f>
        <v>69</v>
      </c>
      <c r="G656">
        <f ca="1">inputfromtsbtoolfile!G246</f>
        <v>31</v>
      </c>
      <c r="H656">
        <f ca="1">inputfromtsbtoolfile!H246</f>
        <v>50</v>
      </c>
      <c r="I656">
        <f ca="1">inputfromtsbtoolfile!I246</f>
        <v>50</v>
      </c>
      <c r="J656">
        <f ca="1">inputfromtsbtoolfile!J246</f>
        <v>38</v>
      </c>
      <c r="K656" t="str">
        <f ca="1">inputfromtsbtoolfile!K246</f>
        <v>[1</v>
      </c>
      <c r="L656">
        <f ca="1">inputfromtsbtoolfile!L246</f>
        <v>3</v>
      </c>
    </row>
    <row r="657" spans="1:12">
      <c r="A657" t="str">
        <f ca="1">inputfromtsbtoolfile!A281</f>
        <v>TE1</v>
      </c>
      <c r="B657" t="str">
        <f ca="1">inputfromtsbtoolfile!B281</f>
        <v xml:space="preserve"> curtis DUNCAN</v>
      </c>
      <c r="C657" t="str">
        <f ca="1">inputfromtsbtoolfile!C281</f>
        <v xml:space="preserve"> Face=0xc4</v>
      </c>
      <c r="D657" t="str">
        <f ca="1">inputfromtsbtoolfile!D281</f>
        <v xml:space="preserve"> #80</v>
      </c>
      <c r="E657">
        <f ca="1">inputfromtsbtoolfile!E281</f>
        <v>38</v>
      </c>
      <c r="F657">
        <f ca="1">inputfromtsbtoolfile!F281</f>
        <v>69</v>
      </c>
      <c r="G657">
        <f ca="1">inputfromtsbtoolfile!G281</f>
        <v>50</v>
      </c>
      <c r="H657">
        <f ca="1">inputfromtsbtoolfile!H281</f>
        <v>13</v>
      </c>
      <c r="I657">
        <f ca="1">inputfromtsbtoolfile!I281</f>
        <v>81</v>
      </c>
      <c r="J657">
        <f ca="1">inputfromtsbtoolfile!J281</f>
        <v>63</v>
      </c>
      <c r="K657" t="str">
        <f ca="1">inputfromtsbtoolfile!K281</f>
        <v>[1</v>
      </c>
      <c r="L657">
        <f ca="1">inputfromtsbtoolfile!L281</f>
        <v>8</v>
      </c>
    </row>
    <row r="658" spans="1:12">
      <c r="A658" t="str">
        <f ca="1">inputfromtsbtoolfile!A316</f>
        <v>TE1</v>
      </c>
      <c r="B658" t="str">
        <f ca="1">inputfromtsbtoolfile!B316</f>
        <v xml:space="preserve"> eric GREEN</v>
      </c>
      <c r="C658" t="str">
        <f ca="1">inputfromtsbtoolfile!C316</f>
        <v xml:space="preserve"> Face=0xc0</v>
      </c>
      <c r="D658" t="str">
        <f ca="1">inputfromtsbtoolfile!D316</f>
        <v xml:space="preserve"> #86</v>
      </c>
      <c r="E658">
        <f ca="1">inputfromtsbtoolfile!E316</f>
        <v>25</v>
      </c>
      <c r="F658">
        <f ca="1">inputfromtsbtoolfile!F316</f>
        <v>69</v>
      </c>
      <c r="G658">
        <f ca="1">inputfromtsbtoolfile!G316</f>
        <v>31</v>
      </c>
      <c r="H658">
        <f ca="1">inputfromtsbtoolfile!H316</f>
        <v>63</v>
      </c>
      <c r="I658">
        <f ca="1">inputfromtsbtoolfile!I316</f>
        <v>81</v>
      </c>
      <c r="J658">
        <f ca="1">inputfromtsbtoolfile!J316</f>
        <v>44</v>
      </c>
      <c r="K658" t="str">
        <f ca="1">inputfromtsbtoolfile!K316</f>
        <v>[1</v>
      </c>
      <c r="L658">
        <f ca="1">inputfromtsbtoolfile!L316</f>
        <v>4</v>
      </c>
    </row>
    <row r="659" spans="1:12">
      <c r="A659" t="str">
        <f ca="1">inputfromtsbtoolfile!A351</f>
        <v>TE1</v>
      </c>
      <c r="B659" t="str">
        <f ca="1">inputfromtsbtoolfile!B351</f>
        <v xml:space="preserve"> clarence KAY</v>
      </c>
      <c r="C659" t="str">
        <f ca="1">inputfromtsbtoolfile!C351</f>
        <v xml:space="preserve"> Face=0xa1</v>
      </c>
      <c r="D659" t="str">
        <f ca="1">inputfromtsbtoolfile!D351</f>
        <v xml:space="preserve"> #88</v>
      </c>
      <c r="E659">
        <f ca="1">inputfromtsbtoolfile!E351</f>
        <v>31</v>
      </c>
      <c r="F659">
        <f ca="1">inputfromtsbtoolfile!F351</f>
        <v>69</v>
      </c>
      <c r="G659">
        <f ca="1">inputfromtsbtoolfile!G351</f>
        <v>31</v>
      </c>
      <c r="H659">
        <f ca="1">inputfromtsbtoolfile!H351</f>
        <v>50</v>
      </c>
      <c r="I659">
        <f ca="1">inputfromtsbtoolfile!I351</f>
        <v>50</v>
      </c>
      <c r="J659">
        <f ca="1">inputfromtsbtoolfile!J351</f>
        <v>44</v>
      </c>
      <c r="K659" t="str">
        <f ca="1">inputfromtsbtoolfile!K351</f>
        <v>[1</v>
      </c>
      <c r="L659">
        <f ca="1">inputfromtsbtoolfile!L351</f>
        <v>5</v>
      </c>
    </row>
    <row r="660" spans="1:12">
      <c r="A660" t="str">
        <f ca="1">inputfromtsbtoolfile!A386</f>
        <v>TE1</v>
      </c>
      <c r="B660" t="str">
        <f ca="1">inputfromtsbtoolfile!B386</f>
        <v xml:space="preserve"> alfredo ROBERTS</v>
      </c>
      <c r="C660" t="str">
        <f ca="1">inputfromtsbtoolfile!C386</f>
        <v xml:space="preserve"> Face=0x9c</v>
      </c>
      <c r="D660" t="str">
        <f ca="1">inputfromtsbtoolfile!D386</f>
        <v xml:space="preserve"> #87</v>
      </c>
      <c r="E660">
        <f ca="1">inputfromtsbtoolfile!E386</f>
        <v>25</v>
      </c>
      <c r="F660">
        <f ca="1">inputfromtsbtoolfile!F386</f>
        <v>69</v>
      </c>
      <c r="G660">
        <f ca="1">inputfromtsbtoolfile!G386</f>
        <v>19</v>
      </c>
      <c r="H660">
        <f ca="1">inputfromtsbtoolfile!H386</f>
        <v>50</v>
      </c>
      <c r="I660">
        <f ca="1">inputfromtsbtoolfile!I386</f>
        <v>50</v>
      </c>
      <c r="J660">
        <f ca="1">inputfromtsbtoolfile!J386</f>
        <v>31</v>
      </c>
      <c r="K660" t="str">
        <f ca="1">inputfromtsbtoolfile!K386</f>
        <v>[1</v>
      </c>
      <c r="L660">
        <f ca="1">inputfromtsbtoolfile!L386</f>
        <v>2</v>
      </c>
    </row>
    <row r="661" spans="1:12">
      <c r="A661" t="str">
        <f ca="1">inputfromtsbtoolfile!A421</f>
        <v>TE1</v>
      </c>
      <c r="B661" t="str">
        <f ca="1">inputfromtsbtoolfile!B421</f>
        <v xml:space="preserve"> ethan HORTON</v>
      </c>
      <c r="C661" t="str">
        <f ca="1">inputfromtsbtoolfile!C421</f>
        <v xml:space="preserve"> Face=0xc0</v>
      </c>
      <c r="D661" t="str">
        <f ca="1">inputfromtsbtoolfile!D421</f>
        <v xml:space="preserve"> #88</v>
      </c>
      <c r="E661">
        <f ca="1">inputfromtsbtoolfile!E421</f>
        <v>25</v>
      </c>
      <c r="F661">
        <f ca="1">inputfromtsbtoolfile!F421</f>
        <v>69</v>
      </c>
      <c r="G661">
        <f ca="1">inputfromtsbtoolfile!G421</f>
        <v>44</v>
      </c>
      <c r="H661">
        <f ca="1">inputfromtsbtoolfile!H421</f>
        <v>50</v>
      </c>
      <c r="I661">
        <f ca="1">inputfromtsbtoolfile!I421</f>
        <v>50</v>
      </c>
      <c r="J661">
        <f ca="1">inputfromtsbtoolfile!J421</f>
        <v>44</v>
      </c>
      <c r="K661" t="str">
        <f ca="1">inputfromtsbtoolfile!K421</f>
        <v>[5</v>
      </c>
      <c r="L661">
        <f ca="1">inputfromtsbtoolfile!L421</f>
        <v>4</v>
      </c>
    </row>
    <row r="662" spans="1:12">
      <c r="A662" t="str">
        <f ca="1">inputfromtsbtoolfile!A456</f>
        <v>TE1</v>
      </c>
      <c r="B662" t="str">
        <f ca="1">inputfromtsbtoolfile!B456</f>
        <v xml:space="preserve"> derrick WALKER</v>
      </c>
      <c r="C662" t="str">
        <f ca="1">inputfromtsbtoolfile!C456</f>
        <v xml:space="preserve"> Face=0x84</v>
      </c>
      <c r="D662" t="str">
        <f ca="1">inputfromtsbtoolfile!D456</f>
        <v xml:space="preserve"> #89</v>
      </c>
      <c r="E662">
        <f ca="1">inputfromtsbtoolfile!E456</f>
        <v>25</v>
      </c>
      <c r="F662">
        <f ca="1">inputfromtsbtoolfile!F456</f>
        <v>69</v>
      </c>
      <c r="G662">
        <f ca="1">inputfromtsbtoolfile!G456</f>
        <v>31</v>
      </c>
      <c r="H662">
        <f ca="1">inputfromtsbtoolfile!H456</f>
        <v>50</v>
      </c>
      <c r="I662">
        <f ca="1">inputfromtsbtoolfile!I456</f>
        <v>50</v>
      </c>
      <c r="J662">
        <f ca="1">inputfromtsbtoolfile!J456</f>
        <v>38</v>
      </c>
      <c r="K662" t="str">
        <f ca="1">inputfromtsbtoolfile!K456</f>
        <v>[1</v>
      </c>
      <c r="L662">
        <f ca="1">inputfromtsbtoolfile!L456</f>
        <v>3</v>
      </c>
    </row>
    <row r="663" spans="1:12">
      <c r="A663" t="str">
        <f ca="1">inputfromtsbtoolfile!A491</f>
        <v>TE1</v>
      </c>
      <c r="B663" t="str">
        <f ca="1">inputfromtsbtoolfile!B491</f>
        <v xml:space="preserve"> ron HELLER</v>
      </c>
      <c r="C663" t="str">
        <f ca="1">inputfromtsbtoolfile!C491</f>
        <v xml:space="preserve"> Face=0x21</v>
      </c>
      <c r="D663" t="str">
        <f ca="1">inputfromtsbtoolfile!D491</f>
        <v xml:space="preserve"> #85</v>
      </c>
      <c r="E663">
        <f ca="1">inputfromtsbtoolfile!E491</f>
        <v>25</v>
      </c>
      <c r="F663">
        <f ca="1">inputfromtsbtoolfile!F491</f>
        <v>69</v>
      </c>
      <c r="G663">
        <f ca="1">inputfromtsbtoolfile!G491</f>
        <v>19</v>
      </c>
      <c r="H663">
        <f ca="1">inputfromtsbtoolfile!H491</f>
        <v>44</v>
      </c>
      <c r="I663">
        <f ca="1">inputfromtsbtoolfile!I491</f>
        <v>50</v>
      </c>
      <c r="J663">
        <f ca="1">inputfromtsbtoolfile!J491</f>
        <v>31</v>
      </c>
      <c r="K663" t="str">
        <f ca="1">inputfromtsbtoolfile!K491</f>
        <v>[1</v>
      </c>
      <c r="L663">
        <f ca="1">inputfromtsbtoolfile!L491</f>
        <v>3</v>
      </c>
    </row>
    <row r="664" spans="1:12">
      <c r="A664" t="str">
        <f ca="1">inputfromtsbtoolfile!A526</f>
        <v>TE1</v>
      </c>
      <c r="B664" t="str">
        <f ca="1">inputfromtsbtoolfile!B526</f>
        <v xml:space="preserve"> don WARREN</v>
      </c>
      <c r="C664" t="str">
        <f ca="1">inputfromtsbtoolfile!C526</f>
        <v xml:space="preserve"> Face=0x39</v>
      </c>
      <c r="D664" t="str">
        <f ca="1">inputfromtsbtoolfile!D526</f>
        <v xml:space="preserve"> #85</v>
      </c>
      <c r="E664">
        <f ca="1">inputfromtsbtoolfile!E526</f>
        <v>25</v>
      </c>
      <c r="F664">
        <f ca="1">inputfromtsbtoolfile!F526</f>
        <v>69</v>
      </c>
      <c r="G664">
        <f ca="1">inputfromtsbtoolfile!G526</f>
        <v>19</v>
      </c>
      <c r="H664">
        <f ca="1">inputfromtsbtoolfile!H526</f>
        <v>38</v>
      </c>
      <c r="I664">
        <f ca="1">inputfromtsbtoolfile!I526</f>
        <v>81</v>
      </c>
      <c r="J664">
        <f ca="1">inputfromtsbtoolfile!J526</f>
        <v>31</v>
      </c>
      <c r="K664" t="str">
        <f ca="1">inputfromtsbtoolfile!K526</f>
        <v>[1</v>
      </c>
      <c r="L664">
        <f ca="1">inputfromtsbtoolfile!L526</f>
        <v>3</v>
      </c>
    </row>
    <row r="665" spans="1:12">
      <c r="A665" t="str">
        <f ca="1">inputfromtsbtoolfile!A561</f>
        <v>TE1</v>
      </c>
      <c r="B665" t="str">
        <f ca="1">inputfromtsbtoolfile!B561</f>
        <v xml:space="preserve"> mark BAVARO</v>
      </c>
      <c r="C665" t="str">
        <f ca="1">inputfromtsbtoolfile!C561</f>
        <v xml:space="preserve"> Face=0x1a</v>
      </c>
      <c r="D665" t="str">
        <f ca="1">inputfromtsbtoolfile!D561</f>
        <v xml:space="preserve"> #89</v>
      </c>
      <c r="E665">
        <f ca="1">inputfromtsbtoolfile!E561</f>
        <v>25</v>
      </c>
      <c r="F665">
        <f ca="1">inputfromtsbtoolfile!F561</f>
        <v>69</v>
      </c>
      <c r="G665">
        <f ca="1">inputfromtsbtoolfile!G561</f>
        <v>31</v>
      </c>
      <c r="H665">
        <f ca="1">inputfromtsbtoolfile!H561</f>
        <v>69</v>
      </c>
      <c r="I665">
        <f ca="1">inputfromtsbtoolfile!I561</f>
        <v>69</v>
      </c>
      <c r="J665">
        <f ca="1">inputfromtsbtoolfile!J561</f>
        <v>44</v>
      </c>
      <c r="K665" t="str">
        <f ca="1">inputfromtsbtoolfile!K561</f>
        <v>[1</v>
      </c>
      <c r="L665">
        <f ca="1">inputfromtsbtoolfile!L561</f>
        <v>6</v>
      </c>
    </row>
    <row r="666" spans="1:12">
      <c r="A666" t="str">
        <f ca="1">inputfromtsbtoolfile!A596</f>
        <v>TE1</v>
      </c>
      <c r="B666" t="str">
        <f ca="1">inputfromtsbtoolfile!B596</f>
        <v xml:space="preserve"> keith JACKSON</v>
      </c>
      <c r="C666" t="str">
        <f ca="1">inputfromtsbtoolfile!C596</f>
        <v xml:space="preserve"> Face=0xce</v>
      </c>
      <c r="D666" t="str">
        <f ca="1">inputfromtsbtoolfile!D596</f>
        <v xml:space="preserve"> #88</v>
      </c>
      <c r="E666">
        <f ca="1">inputfromtsbtoolfile!E596</f>
        <v>25</v>
      </c>
      <c r="F666">
        <f ca="1">inputfromtsbtoolfile!F596</f>
        <v>69</v>
      </c>
      <c r="G666">
        <f ca="1">inputfromtsbtoolfile!G596</f>
        <v>50</v>
      </c>
      <c r="H666">
        <f ca="1">inputfromtsbtoolfile!H596</f>
        <v>63</v>
      </c>
      <c r="I666">
        <f ca="1">inputfromtsbtoolfile!I596</f>
        <v>50</v>
      </c>
      <c r="J666">
        <f ca="1">inputfromtsbtoolfile!J596</f>
        <v>63</v>
      </c>
      <c r="K666" t="str">
        <f ca="1">inputfromtsbtoolfile!K596</f>
        <v>[1</v>
      </c>
      <c r="L666">
        <f ca="1">inputfromtsbtoolfile!L596</f>
        <v>8</v>
      </c>
    </row>
    <row r="667" spans="1:12">
      <c r="A667" t="str">
        <f ca="1">inputfromtsbtoolfile!A631</f>
        <v>TE1</v>
      </c>
      <c r="B667" t="str">
        <f ca="1">inputfromtsbtoolfile!B631</f>
        <v xml:space="preserve"> walter REEVES</v>
      </c>
      <c r="C667" t="str">
        <f ca="1">inputfromtsbtoolfile!C631</f>
        <v xml:space="preserve"> Face=0xc0</v>
      </c>
      <c r="D667" t="str">
        <f ca="1">inputfromtsbtoolfile!D631</f>
        <v xml:space="preserve"> #89</v>
      </c>
      <c r="E667">
        <f ca="1">inputfromtsbtoolfile!E631</f>
        <v>25</v>
      </c>
      <c r="F667">
        <f ca="1">inputfromtsbtoolfile!F631</f>
        <v>69</v>
      </c>
      <c r="G667">
        <f ca="1">inputfromtsbtoolfile!G631</f>
        <v>19</v>
      </c>
      <c r="H667">
        <f ca="1">inputfromtsbtoolfile!H631</f>
        <v>44</v>
      </c>
      <c r="I667">
        <f ca="1">inputfromtsbtoolfile!I631</f>
        <v>50</v>
      </c>
      <c r="J667">
        <f ca="1">inputfromtsbtoolfile!J631</f>
        <v>38</v>
      </c>
      <c r="K667" t="str">
        <f ca="1">inputfromtsbtoolfile!K631</f>
        <v>[1</v>
      </c>
      <c r="L667">
        <f ca="1">inputfromtsbtoolfile!L631</f>
        <v>1</v>
      </c>
    </row>
    <row r="668" spans="1:12">
      <c r="A668" t="str">
        <f ca="1">inputfromtsbtoolfile!A666</f>
        <v>TE1</v>
      </c>
      <c r="B668" t="str">
        <f ca="1">inputfromtsbtoolfile!B666</f>
        <v xml:space="preserve"> jay NOVACEK</v>
      </c>
      <c r="C668" t="str">
        <f ca="1">inputfromtsbtoolfile!C666</f>
        <v xml:space="preserve"> Face=0x50</v>
      </c>
      <c r="D668" t="str">
        <f ca="1">inputfromtsbtoolfile!D666</f>
        <v xml:space="preserve"> #84</v>
      </c>
      <c r="E668">
        <f ca="1">inputfromtsbtoolfile!E666</f>
        <v>25</v>
      </c>
      <c r="F668">
        <f ca="1">inputfromtsbtoolfile!F666</f>
        <v>69</v>
      </c>
      <c r="G668">
        <f ca="1">inputfromtsbtoolfile!G666</f>
        <v>44</v>
      </c>
      <c r="H668">
        <f ca="1">inputfromtsbtoolfile!H666</f>
        <v>69</v>
      </c>
      <c r="I668">
        <f ca="1">inputfromtsbtoolfile!I666</f>
        <v>50</v>
      </c>
      <c r="J668">
        <f ca="1">inputfromtsbtoolfile!J666</f>
        <v>69</v>
      </c>
      <c r="K668" t="str">
        <f ca="1">inputfromtsbtoolfile!K666</f>
        <v>[1</v>
      </c>
      <c r="L668">
        <f ca="1">inputfromtsbtoolfile!L666</f>
        <v>7</v>
      </c>
    </row>
    <row r="669" spans="1:12">
      <c r="A669" t="str">
        <f ca="1">inputfromtsbtoolfile!A701</f>
        <v>TE1</v>
      </c>
      <c r="B669" t="str">
        <f ca="1">inputfromtsbtoolfile!B701</f>
        <v xml:space="preserve"> james THORNTON</v>
      </c>
      <c r="C669" t="str">
        <f ca="1">inputfromtsbtoolfile!C701</f>
        <v xml:space="preserve"> Face=0x21</v>
      </c>
      <c r="D669" t="str">
        <f ca="1">inputfromtsbtoolfile!D701</f>
        <v xml:space="preserve"> #80</v>
      </c>
      <c r="E669">
        <f ca="1">inputfromtsbtoolfile!E701</f>
        <v>25</v>
      </c>
      <c r="F669">
        <f ca="1">inputfromtsbtoolfile!F701</f>
        <v>69</v>
      </c>
      <c r="G669">
        <f ca="1">inputfromtsbtoolfile!G701</f>
        <v>25</v>
      </c>
      <c r="H669">
        <f ca="1">inputfromtsbtoolfile!H701</f>
        <v>63</v>
      </c>
      <c r="I669">
        <f ca="1">inputfromtsbtoolfile!I701</f>
        <v>50</v>
      </c>
      <c r="J669">
        <f ca="1">inputfromtsbtoolfile!J701</f>
        <v>25</v>
      </c>
      <c r="K669" t="str">
        <f ca="1">inputfromtsbtoolfile!K701</f>
        <v>[1</v>
      </c>
      <c r="L669">
        <f ca="1">inputfromtsbtoolfile!L701</f>
        <v>1</v>
      </c>
    </row>
    <row r="670" spans="1:12">
      <c r="A670" t="str">
        <f ca="1">inputfromtsbtoolfile!A736</f>
        <v>TE1</v>
      </c>
      <c r="B670" t="str">
        <f ca="1">inputfromtsbtoolfile!B736</f>
        <v xml:space="preserve"> terry GREER</v>
      </c>
      <c r="C670" t="str">
        <f ca="1">inputfromtsbtoolfile!C736</f>
        <v xml:space="preserve"> Face=0xa4</v>
      </c>
      <c r="D670" t="str">
        <f ca="1">inputfromtsbtoolfile!D736</f>
        <v xml:space="preserve"> #89</v>
      </c>
      <c r="E670">
        <f ca="1">inputfromtsbtoolfile!E736</f>
        <v>31</v>
      </c>
      <c r="F670">
        <f ca="1">inputfromtsbtoolfile!F736</f>
        <v>69</v>
      </c>
      <c r="G670">
        <f ca="1">inputfromtsbtoolfile!G736</f>
        <v>31</v>
      </c>
      <c r="H670">
        <f ca="1">inputfromtsbtoolfile!H736</f>
        <v>13</v>
      </c>
      <c r="I670">
        <f ca="1">inputfromtsbtoolfile!I736</f>
        <v>50</v>
      </c>
      <c r="J670">
        <f ca="1">inputfromtsbtoolfile!J736</f>
        <v>44</v>
      </c>
      <c r="K670" t="str">
        <f ca="1">inputfromtsbtoolfile!K736</f>
        <v>[1</v>
      </c>
      <c r="L670">
        <f ca="1">inputfromtsbtoolfile!L736</f>
        <v>3</v>
      </c>
    </row>
    <row r="671" spans="1:12">
      <c r="A671" t="str">
        <f ca="1">inputfromtsbtoolfile!A771</f>
        <v>TE1</v>
      </c>
      <c r="B671" t="str">
        <f ca="1">inputfromtsbtoolfile!B771</f>
        <v xml:space="preserve"> ed WEST</v>
      </c>
      <c r="C671" t="str">
        <f ca="1">inputfromtsbtoolfile!C771</f>
        <v xml:space="preserve"> Face=0xc2</v>
      </c>
      <c r="D671" t="str">
        <f ca="1">inputfromtsbtoolfile!D771</f>
        <v xml:space="preserve"> #86</v>
      </c>
      <c r="E671">
        <f ca="1">inputfromtsbtoolfile!E771</f>
        <v>25</v>
      </c>
      <c r="F671">
        <f ca="1">inputfromtsbtoolfile!F771</f>
        <v>69</v>
      </c>
      <c r="G671">
        <f ca="1">inputfromtsbtoolfile!G771</f>
        <v>31</v>
      </c>
      <c r="H671">
        <f ca="1">inputfromtsbtoolfile!H771</f>
        <v>50</v>
      </c>
      <c r="I671">
        <f ca="1">inputfromtsbtoolfile!I771</f>
        <v>50</v>
      </c>
      <c r="J671">
        <f ca="1">inputfromtsbtoolfile!J771</f>
        <v>38</v>
      </c>
      <c r="K671" t="str">
        <f ca="1">inputfromtsbtoolfile!K771</f>
        <v>[1</v>
      </c>
      <c r="L671">
        <f ca="1">inputfromtsbtoolfile!L771</f>
        <v>3</v>
      </c>
    </row>
    <row r="672" spans="1:12">
      <c r="A672" t="str">
        <f ca="1">inputfromtsbtoolfile!A806</f>
        <v>TE1</v>
      </c>
      <c r="B672" t="str">
        <f ca="1">inputfromtsbtoolfile!B806</f>
        <v xml:space="preserve"> steve JORDAN</v>
      </c>
      <c r="C672" t="str">
        <f ca="1">inputfromtsbtoolfile!C806</f>
        <v xml:space="preserve"> Face=0xb7</v>
      </c>
      <c r="D672" t="str">
        <f ca="1">inputfromtsbtoolfile!D806</f>
        <v xml:space="preserve"> #83</v>
      </c>
      <c r="E672">
        <f ca="1">inputfromtsbtoolfile!E806</f>
        <v>25</v>
      </c>
      <c r="F672">
        <f ca="1">inputfromtsbtoolfile!F806</f>
        <v>69</v>
      </c>
      <c r="G672">
        <f ca="1">inputfromtsbtoolfile!G806</f>
        <v>44</v>
      </c>
      <c r="H672">
        <f ca="1">inputfromtsbtoolfile!H806</f>
        <v>63</v>
      </c>
      <c r="I672">
        <f ca="1">inputfromtsbtoolfile!I806</f>
        <v>50</v>
      </c>
      <c r="J672">
        <f ca="1">inputfromtsbtoolfile!J806</f>
        <v>56</v>
      </c>
      <c r="K672" t="str">
        <f ca="1">inputfromtsbtoolfile!K806</f>
        <v>[1</v>
      </c>
      <c r="L672">
        <f ca="1">inputfromtsbtoolfile!L806</f>
        <v>5</v>
      </c>
    </row>
    <row r="673" spans="1:12">
      <c r="A673" t="str">
        <f ca="1">inputfromtsbtoolfile!A841</f>
        <v>TE1</v>
      </c>
      <c r="B673" t="str">
        <f ca="1">inputfromtsbtoolfile!B841</f>
        <v xml:space="preserve"> ron HALL</v>
      </c>
      <c r="C673" t="str">
        <f ca="1">inputfromtsbtoolfile!C841</f>
        <v xml:space="preserve"> Face=0x32</v>
      </c>
      <c r="D673" t="str">
        <f ca="1">inputfromtsbtoolfile!D841</f>
        <v xml:space="preserve"> #82</v>
      </c>
      <c r="E673">
        <f ca="1">inputfromtsbtoolfile!E841</f>
        <v>25</v>
      </c>
      <c r="F673">
        <f ca="1">inputfromtsbtoolfile!F841</f>
        <v>69</v>
      </c>
      <c r="G673">
        <f ca="1">inputfromtsbtoolfile!G841</f>
        <v>38</v>
      </c>
      <c r="H673">
        <f ca="1">inputfromtsbtoolfile!H841</f>
        <v>44</v>
      </c>
      <c r="I673">
        <f ca="1">inputfromtsbtoolfile!I841</f>
        <v>50</v>
      </c>
      <c r="J673">
        <f ca="1">inputfromtsbtoolfile!J841</f>
        <v>44</v>
      </c>
      <c r="K673" t="str">
        <f ca="1">inputfromtsbtoolfile!K841</f>
        <v>[1</v>
      </c>
      <c r="L673">
        <f ca="1">inputfromtsbtoolfile!L841</f>
        <v>5</v>
      </c>
    </row>
    <row r="674" spans="1:12">
      <c r="A674" t="str">
        <f ca="1">inputfromtsbtoolfile!A876</f>
        <v>TE1</v>
      </c>
      <c r="B674" t="str">
        <f ca="1">inputfromtsbtoolfile!B876</f>
        <v xml:space="preserve"> brent JONES</v>
      </c>
      <c r="C674" t="str">
        <f ca="1">inputfromtsbtoolfile!C876</f>
        <v xml:space="preserve"> Face=0x43</v>
      </c>
      <c r="D674" t="str">
        <f ca="1">inputfromtsbtoolfile!D876</f>
        <v xml:space="preserve"> #84</v>
      </c>
      <c r="E674">
        <f ca="1">inputfromtsbtoolfile!E876</f>
        <v>25</v>
      </c>
      <c r="F674">
        <f ca="1">inputfromtsbtoolfile!F876</f>
        <v>69</v>
      </c>
      <c r="G674">
        <f ca="1">inputfromtsbtoolfile!G876</f>
        <v>38</v>
      </c>
      <c r="H674">
        <f ca="1">inputfromtsbtoolfile!H876</f>
        <v>69</v>
      </c>
      <c r="I674">
        <f ca="1">inputfromtsbtoolfile!I876</f>
        <v>50</v>
      </c>
      <c r="J674">
        <f ca="1">inputfromtsbtoolfile!J876</f>
        <v>69</v>
      </c>
      <c r="K674" t="str">
        <f ca="1">inputfromtsbtoolfile!K876</f>
        <v>[1</v>
      </c>
      <c r="L674">
        <f ca="1">inputfromtsbtoolfile!L876</f>
        <v>9</v>
      </c>
    </row>
    <row r="675" spans="1:12">
      <c r="A675" t="str">
        <f ca="1">inputfromtsbtoolfile!A911</f>
        <v>TE1</v>
      </c>
      <c r="B675" t="str">
        <f ca="1">inputfromtsbtoolfile!B911</f>
        <v xml:space="preserve"> pete HOLOHAN</v>
      </c>
      <c r="C675" t="str">
        <f ca="1">inputfromtsbtoolfile!C911</f>
        <v xml:space="preserve"> Face=0x43</v>
      </c>
      <c r="D675" t="str">
        <f ca="1">inputfromtsbtoolfile!D911</f>
        <v xml:space="preserve"> #81</v>
      </c>
      <c r="E675">
        <f ca="1">inputfromtsbtoolfile!E911</f>
        <v>25</v>
      </c>
      <c r="F675">
        <f ca="1">inputfromtsbtoolfile!F911</f>
        <v>69</v>
      </c>
      <c r="G675">
        <f ca="1">inputfromtsbtoolfile!G911</f>
        <v>19</v>
      </c>
      <c r="H675">
        <f ca="1">inputfromtsbtoolfile!H911</f>
        <v>56</v>
      </c>
      <c r="I675">
        <f ca="1">inputfromtsbtoolfile!I911</f>
        <v>50</v>
      </c>
      <c r="J675">
        <f ca="1">inputfromtsbtoolfile!J911</f>
        <v>56</v>
      </c>
      <c r="K675" t="str">
        <f ca="1">inputfromtsbtoolfile!K911</f>
        <v>[1</v>
      </c>
      <c r="L675">
        <f ca="1">inputfromtsbtoolfile!L911</f>
        <v>7</v>
      </c>
    </row>
    <row r="676" spans="1:12">
      <c r="A676" t="str">
        <f ca="1">inputfromtsbtoolfile!A946</f>
        <v>TE1</v>
      </c>
      <c r="B676" t="str">
        <f ca="1">inputfromtsbtoolfile!B946</f>
        <v xml:space="preserve"> hoby BRENNER</v>
      </c>
      <c r="C676" t="str">
        <f ca="1">inputfromtsbtoolfile!C946</f>
        <v xml:space="preserve"> Face=0x46</v>
      </c>
      <c r="D676" t="str">
        <f ca="1">inputfromtsbtoolfile!D946</f>
        <v xml:space="preserve"> #85</v>
      </c>
      <c r="E676">
        <f ca="1">inputfromtsbtoolfile!E946</f>
        <v>25</v>
      </c>
      <c r="F676">
        <f ca="1">inputfromtsbtoolfile!F946</f>
        <v>69</v>
      </c>
      <c r="G676">
        <f ca="1">inputfromtsbtoolfile!G946</f>
        <v>19</v>
      </c>
      <c r="H676">
        <f ca="1">inputfromtsbtoolfile!H946</f>
        <v>44</v>
      </c>
      <c r="I676">
        <f ca="1">inputfromtsbtoolfile!I946</f>
        <v>50</v>
      </c>
      <c r="J676">
        <f ca="1">inputfromtsbtoolfile!J946</f>
        <v>38</v>
      </c>
      <c r="K676" t="str">
        <f ca="1">inputfromtsbtoolfile!K946</f>
        <v>[1</v>
      </c>
      <c r="L676">
        <f ca="1">inputfromtsbtoolfile!L946</f>
        <v>3</v>
      </c>
    </row>
    <row r="677" spans="1:12">
      <c r="A677" t="str">
        <f ca="1">inputfromtsbtoolfile!A981</f>
        <v>TE1</v>
      </c>
      <c r="B677" t="str">
        <f ca="1">inputfromtsbtoolfile!B981</f>
        <v xml:space="preserve"> shawn COLLINS</v>
      </c>
      <c r="C677" t="str">
        <f ca="1">inputfromtsbtoolfile!C981</f>
        <v xml:space="preserve"> Face=0x86</v>
      </c>
      <c r="D677" t="str">
        <f ca="1">inputfromtsbtoolfile!D981</f>
        <v xml:space="preserve"> #85</v>
      </c>
      <c r="E677">
        <f ca="1">inputfromtsbtoolfile!E981</f>
        <v>44</v>
      </c>
      <c r="F677">
        <f ca="1">inputfromtsbtoolfile!F981</f>
        <v>69</v>
      </c>
      <c r="G677">
        <f ca="1">inputfromtsbtoolfile!G981</f>
        <v>50</v>
      </c>
      <c r="H677">
        <f ca="1">inputfromtsbtoolfile!H981</f>
        <v>13</v>
      </c>
      <c r="I677">
        <f ca="1">inputfromtsbtoolfile!I981</f>
        <v>50</v>
      </c>
      <c r="J677">
        <f ca="1">inputfromtsbtoolfile!J981</f>
        <v>50</v>
      </c>
      <c r="K677" t="str">
        <f ca="1">inputfromtsbtoolfile!K981</f>
        <v>[1</v>
      </c>
      <c r="L677">
        <f ca="1">inputfromtsbtoolfile!L981</f>
        <v>4</v>
      </c>
    </row>
    <row r="678" spans="1:12">
      <c r="A678" t="str">
        <f ca="1">inputfromtsbtoolfile!A37</f>
        <v>TE2</v>
      </c>
      <c r="B678" t="str">
        <f ca="1">inputfromtsbtoolfile!B37</f>
        <v xml:space="preserve"> pete METZELAARS</v>
      </c>
      <c r="C678" t="str">
        <f ca="1">inputfromtsbtoolfile!C37</f>
        <v xml:space="preserve"> Face=0x50</v>
      </c>
      <c r="D678" t="str">
        <f ca="1">inputfromtsbtoolfile!D37</f>
        <v xml:space="preserve"> #88</v>
      </c>
      <c r="E678">
        <f ca="1">inputfromtsbtoolfile!E37</f>
        <v>25</v>
      </c>
      <c r="F678">
        <f ca="1">inputfromtsbtoolfile!F37</f>
        <v>69</v>
      </c>
      <c r="G678">
        <f ca="1">inputfromtsbtoolfile!G37</f>
        <v>19</v>
      </c>
      <c r="H678">
        <f ca="1">inputfromtsbtoolfile!H37</f>
        <v>44</v>
      </c>
      <c r="I678">
        <f ca="1">inputfromtsbtoolfile!I37</f>
        <v>50</v>
      </c>
      <c r="J678">
        <f ca="1">inputfromtsbtoolfile!J37</f>
        <v>31</v>
      </c>
      <c r="K678" t="str">
        <f ca="1">inputfromtsbtoolfile!K37</f>
        <v>[1</v>
      </c>
      <c r="L678">
        <f ca="1">inputfromtsbtoolfile!L37</f>
        <v>3</v>
      </c>
    </row>
    <row r="679" spans="1:12">
      <c r="A679" t="str">
        <f ca="1">inputfromtsbtoolfile!A72</f>
        <v>TE2</v>
      </c>
      <c r="B679" t="str">
        <f ca="1">inputfromtsbtoolfile!B72</f>
        <v xml:space="preserve"> orson MOBLEY</v>
      </c>
      <c r="C679" t="str">
        <f ca="1">inputfromtsbtoolfile!C72</f>
        <v xml:space="preserve"> Face=0xae</v>
      </c>
      <c r="D679" t="str">
        <f ca="1">inputfromtsbtoolfile!D72</f>
        <v xml:space="preserve"> #89</v>
      </c>
      <c r="E679">
        <f ca="1">inputfromtsbtoolfile!E72</f>
        <v>25</v>
      </c>
      <c r="F679">
        <f ca="1">inputfromtsbtoolfile!F72</f>
        <v>69</v>
      </c>
      <c r="G679">
        <f ca="1">inputfromtsbtoolfile!G72</f>
        <v>19</v>
      </c>
      <c r="H679">
        <f ca="1">inputfromtsbtoolfile!H72</f>
        <v>50</v>
      </c>
      <c r="I679">
        <f ca="1">inputfromtsbtoolfile!I72</f>
        <v>50</v>
      </c>
      <c r="J679">
        <f ca="1">inputfromtsbtoolfile!J72</f>
        <v>31</v>
      </c>
      <c r="K679" t="str">
        <f ca="1">inputfromtsbtoolfile!K72</f>
        <v>[1</v>
      </c>
      <c r="L679">
        <f ca="1">inputfromtsbtoolfile!L72</f>
        <v>1</v>
      </c>
    </row>
    <row r="680" spans="1:12">
      <c r="A680" t="str">
        <f ca="1">inputfromtsbtoolfile!A107</f>
        <v>TE2</v>
      </c>
      <c r="B680" t="str">
        <f ca="1">inputfromtsbtoolfile!B107</f>
        <v xml:space="preserve"> jim JENSEN</v>
      </c>
      <c r="C680" t="str">
        <f ca="1">inputfromtsbtoolfile!C107</f>
        <v xml:space="preserve"> Face=0x5</v>
      </c>
      <c r="D680" t="str">
        <f ca="1">inputfromtsbtoolfile!D107</f>
        <v xml:space="preserve"> #11</v>
      </c>
      <c r="E680">
        <f ca="1">inputfromtsbtoolfile!E107</f>
        <v>25</v>
      </c>
      <c r="F680">
        <f ca="1">inputfromtsbtoolfile!F107</f>
        <v>69</v>
      </c>
      <c r="G680">
        <f ca="1">inputfromtsbtoolfile!G107</f>
        <v>31</v>
      </c>
      <c r="H680">
        <f ca="1">inputfromtsbtoolfile!H107</f>
        <v>44</v>
      </c>
      <c r="I680">
        <f ca="1">inputfromtsbtoolfile!I107</f>
        <v>50</v>
      </c>
      <c r="J680">
        <f ca="1">inputfromtsbtoolfile!J107</f>
        <v>69</v>
      </c>
      <c r="K680" t="str">
        <f ca="1">inputfromtsbtoolfile!K107</f>
        <v>[6</v>
      </c>
      <c r="L680">
        <f ca="1">inputfromtsbtoolfile!L107</f>
        <v>9</v>
      </c>
    </row>
    <row r="681" spans="1:12">
      <c r="A681" t="str">
        <f ca="1">inputfromtsbtoolfile!A142</f>
        <v>TE2</v>
      </c>
      <c r="B681" t="str">
        <f ca="1">inputfromtsbtoolfile!B142</f>
        <v xml:space="preserve"> eric SIEVERS</v>
      </c>
      <c r="C681" t="str">
        <f ca="1">inputfromtsbtoolfile!C142</f>
        <v xml:space="preserve"> Face=0x42</v>
      </c>
      <c r="D681" t="str">
        <f ca="1">inputfromtsbtoolfile!D142</f>
        <v xml:space="preserve"> #85</v>
      </c>
      <c r="E681">
        <f ca="1">inputfromtsbtoolfile!E142</f>
        <v>25</v>
      </c>
      <c r="F681">
        <f ca="1">inputfromtsbtoolfile!F142</f>
        <v>69</v>
      </c>
      <c r="G681">
        <f ca="1">inputfromtsbtoolfile!G142</f>
        <v>25</v>
      </c>
      <c r="H681">
        <f ca="1">inputfromtsbtoolfile!H142</f>
        <v>31</v>
      </c>
      <c r="I681">
        <f ca="1">inputfromtsbtoolfile!I142</f>
        <v>50</v>
      </c>
      <c r="J681">
        <f ca="1">inputfromtsbtoolfile!J142</f>
        <v>50</v>
      </c>
      <c r="K681" t="str">
        <f ca="1">inputfromtsbtoolfile!K142</f>
        <v>[1</v>
      </c>
      <c r="L681">
        <f ca="1">inputfromtsbtoolfile!L142</f>
        <v>3</v>
      </c>
    </row>
    <row r="682" spans="1:12">
      <c r="A682" t="str">
        <f ca="1">inputfromtsbtoolfile!A177</f>
        <v>TE2</v>
      </c>
      <c r="B682" t="str">
        <f ca="1">inputfromtsbtoolfile!B177</f>
        <v xml:space="preserve"> doug WELLSANDT</v>
      </c>
      <c r="C682" t="str">
        <f ca="1">inputfromtsbtoolfile!C177</f>
        <v xml:space="preserve"> Face=0x43</v>
      </c>
      <c r="D682" t="str">
        <f ca="1">inputfromtsbtoolfile!D177</f>
        <v xml:space="preserve"> #86</v>
      </c>
      <c r="E682">
        <f ca="1">inputfromtsbtoolfile!E177</f>
        <v>25</v>
      </c>
      <c r="F682">
        <f ca="1">inputfromtsbtoolfile!F177</f>
        <v>69</v>
      </c>
      <c r="G682">
        <f ca="1">inputfromtsbtoolfile!G177</f>
        <v>19</v>
      </c>
      <c r="H682">
        <f ca="1">inputfromtsbtoolfile!H177</f>
        <v>38</v>
      </c>
      <c r="I682">
        <f ca="1">inputfromtsbtoolfile!I177</f>
        <v>50</v>
      </c>
      <c r="J682">
        <f ca="1">inputfromtsbtoolfile!J177</f>
        <v>31</v>
      </c>
      <c r="K682" t="str">
        <f ca="1">inputfromtsbtoolfile!K177</f>
        <v>[1</v>
      </c>
      <c r="L682">
        <f ca="1">inputfromtsbtoolfile!L177</f>
        <v>3</v>
      </c>
    </row>
    <row r="683" spans="1:12">
      <c r="A683" t="str">
        <f ca="1">inputfromtsbtoolfile!A212</f>
        <v>TE2</v>
      </c>
      <c r="B683" t="str">
        <f ca="1">inputfromtsbtoolfile!B212</f>
        <v xml:space="preserve"> eric KATTUS</v>
      </c>
      <c r="C683" t="str">
        <f ca="1">inputfromtsbtoolfile!C212</f>
        <v xml:space="preserve"> Face=0x18</v>
      </c>
      <c r="D683" t="str">
        <f ca="1">inputfromtsbtoolfile!D212</f>
        <v xml:space="preserve"> #84</v>
      </c>
      <c r="E683">
        <f ca="1">inputfromtsbtoolfile!E212</f>
        <v>25</v>
      </c>
      <c r="F683">
        <f ca="1">inputfromtsbtoolfile!F212</f>
        <v>69</v>
      </c>
      <c r="G683">
        <f ca="1">inputfromtsbtoolfile!G212</f>
        <v>25</v>
      </c>
      <c r="H683">
        <f ca="1">inputfromtsbtoolfile!H212</f>
        <v>38</v>
      </c>
      <c r="I683">
        <f ca="1">inputfromtsbtoolfile!I212</f>
        <v>50</v>
      </c>
      <c r="J683">
        <f ca="1">inputfromtsbtoolfile!J212</f>
        <v>31</v>
      </c>
      <c r="K683" t="str">
        <f ca="1">inputfromtsbtoolfile!K212</f>
        <v>[1</v>
      </c>
      <c r="L683">
        <f ca="1">inputfromtsbtoolfile!L212</f>
        <v>3</v>
      </c>
    </row>
    <row r="684" spans="1:12">
      <c r="A684" t="str">
        <f ca="1">inputfromtsbtoolfile!A247</f>
        <v>TE2</v>
      </c>
      <c r="B684" t="str">
        <f ca="1">inputfromtsbtoolfile!B247</f>
        <v xml:space="preserve"> john TALLEY</v>
      </c>
      <c r="C684" t="str">
        <f ca="1">inputfromtsbtoolfile!C247</f>
        <v xml:space="preserve"> Face=0xc6</v>
      </c>
      <c r="D684" t="str">
        <f ca="1">inputfromtsbtoolfile!D247</f>
        <v xml:space="preserve"> #87</v>
      </c>
      <c r="E684">
        <f ca="1">inputfromtsbtoolfile!E247</f>
        <v>25</v>
      </c>
      <c r="F684">
        <f ca="1">inputfromtsbtoolfile!F247</f>
        <v>69</v>
      </c>
      <c r="G684">
        <f ca="1">inputfromtsbtoolfile!G247</f>
        <v>19</v>
      </c>
      <c r="H684">
        <f ca="1">inputfromtsbtoolfile!H247</f>
        <v>38</v>
      </c>
      <c r="I684">
        <f ca="1">inputfromtsbtoolfile!I247</f>
        <v>50</v>
      </c>
      <c r="J684">
        <f ca="1">inputfromtsbtoolfile!J247</f>
        <v>25</v>
      </c>
      <c r="K684" t="str">
        <f ca="1">inputfromtsbtoolfile!K247</f>
        <v>[1</v>
      </c>
      <c r="L684">
        <f ca="1">inputfromtsbtoolfile!L247</f>
        <v>1</v>
      </c>
    </row>
    <row r="685" spans="1:12">
      <c r="A685" t="str">
        <f ca="1">inputfromtsbtoolfile!A282</f>
        <v>TE2</v>
      </c>
      <c r="B685" t="str">
        <f ca="1">inputfromtsbtoolfile!B282</f>
        <v xml:space="preserve"> gerald MCNEIL</v>
      </c>
      <c r="C685" t="str">
        <f ca="1">inputfromtsbtoolfile!C282</f>
        <v xml:space="preserve"> Face=0xc0</v>
      </c>
      <c r="D685" t="str">
        <f ca="1">inputfromtsbtoolfile!D282</f>
        <v xml:space="preserve"> #89</v>
      </c>
      <c r="E685">
        <f ca="1">inputfromtsbtoolfile!E282</f>
        <v>25</v>
      </c>
      <c r="F685">
        <f ca="1">inputfromtsbtoolfile!F282</f>
        <v>69</v>
      </c>
      <c r="G685">
        <f ca="1">inputfromtsbtoolfile!G282</f>
        <v>44</v>
      </c>
      <c r="H685">
        <f ca="1">inputfromtsbtoolfile!H282</f>
        <v>13</v>
      </c>
      <c r="I685">
        <f ca="1">inputfromtsbtoolfile!I282</f>
        <v>81</v>
      </c>
      <c r="J685">
        <f ca="1">inputfromtsbtoolfile!J282</f>
        <v>44</v>
      </c>
      <c r="K685" t="str">
        <f ca="1">inputfromtsbtoolfile!K282</f>
        <v>[6</v>
      </c>
      <c r="L685">
        <f ca="1">inputfromtsbtoolfile!L282</f>
        <v>5</v>
      </c>
    </row>
    <row r="686" spans="1:12">
      <c r="A686" t="str">
        <f ca="1">inputfromtsbtoolfile!A317</f>
        <v>TE2</v>
      </c>
      <c r="B686" t="str">
        <f ca="1">inputfromtsbtoolfile!B317</f>
        <v xml:space="preserve"> mike MULARKEY</v>
      </c>
      <c r="C686" t="str">
        <f ca="1">inputfromtsbtoolfile!C317</f>
        <v xml:space="preserve"> Face=0x36</v>
      </c>
      <c r="D686" t="str">
        <f ca="1">inputfromtsbtoolfile!D317</f>
        <v xml:space="preserve"> #84</v>
      </c>
      <c r="E686">
        <f ca="1">inputfromtsbtoolfile!E317</f>
        <v>25</v>
      </c>
      <c r="F686">
        <f ca="1">inputfromtsbtoolfile!F317</f>
        <v>69</v>
      </c>
      <c r="G686">
        <f ca="1">inputfromtsbtoolfile!G317</f>
        <v>25</v>
      </c>
      <c r="H686">
        <f ca="1">inputfromtsbtoolfile!H317</f>
        <v>44</v>
      </c>
      <c r="I686">
        <f ca="1">inputfromtsbtoolfile!I317</f>
        <v>81</v>
      </c>
      <c r="J686">
        <f ca="1">inputfromtsbtoolfile!J317</f>
        <v>44</v>
      </c>
      <c r="K686" t="str">
        <f ca="1">inputfromtsbtoolfile!K317</f>
        <v>[1</v>
      </c>
      <c r="L686">
        <f ca="1">inputfromtsbtoolfile!L317</f>
        <v>3</v>
      </c>
    </row>
    <row r="687" spans="1:12">
      <c r="A687" t="str">
        <f ca="1">inputfromtsbtoolfile!A352</f>
        <v>TE2</v>
      </c>
      <c r="B687" t="str">
        <f ca="1">inputfromtsbtoolfile!B352</f>
        <v xml:space="preserve"> paul GREEN</v>
      </c>
      <c r="C687" t="str">
        <f ca="1">inputfromtsbtoolfile!C352</f>
        <v xml:space="preserve"> Face=0x2f</v>
      </c>
      <c r="D687" t="str">
        <f ca="1">inputfromtsbtoolfile!D352</f>
        <v xml:space="preserve"> #87</v>
      </c>
      <c r="E687">
        <f ca="1">inputfromtsbtoolfile!E352</f>
        <v>25</v>
      </c>
      <c r="F687">
        <f ca="1">inputfromtsbtoolfile!F352</f>
        <v>69</v>
      </c>
      <c r="G687">
        <f ca="1">inputfromtsbtoolfile!G352</f>
        <v>19</v>
      </c>
      <c r="H687">
        <f ca="1">inputfromtsbtoolfile!H352</f>
        <v>44</v>
      </c>
      <c r="I687">
        <f ca="1">inputfromtsbtoolfile!I352</f>
        <v>50</v>
      </c>
      <c r="J687">
        <f ca="1">inputfromtsbtoolfile!J352</f>
        <v>31</v>
      </c>
      <c r="K687" t="str">
        <f ca="1">inputfromtsbtoolfile!K352</f>
        <v>[1</v>
      </c>
      <c r="L687">
        <f ca="1">inputfromtsbtoolfile!L352</f>
        <v>3</v>
      </c>
    </row>
    <row r="688" spans="1:12">
      <c r="A688" t="str">
        <f ca="1">inputfromtsbtoolfile!A387</f>
        <v>TE2</v>
      </c>
      <c r="B688" t="str">
        <f ca="1">inputfromtsbtoolfile!B387</f>
        <v xml:space="preserve"> jonathan HAYES</v>
      </c>
      <c r="C688" t="str">
        <f ca="1">inputfromtsbtoolfile!C387</f>
        <v xml:space="preserve"> Face=0x9b</v>
      </c>
      <c r="D688" t="str">
        <f ca="1">inputfromtsbtoolfile!D387</f>
        <v xml:space="preserve"> #85</v>
      </c>
      <c r="E688">
        <f ca="1">inputfromtsbtoolfile!E387</f>
        <v>25</v>
      </c>
      <c r="F688">
        <f ca="1">inputfromtsbtoolfile!F387</f>
        <v>69</v>
      </c>
      <c r="G688">
        <f ca="1">inputfromtsbtoolfile!G387</f>
        <v>19</v>
      </c>
      <c r="H688">
        <f ca="1">inputfromtsbtoolfile!H387</f>
        <v>50</v>
      </c>
      <c r="I688">
        <f ca="1">inputfromtsbtoolfile!I387</f>
        <v>50</v>
      </c>
      <c r="J688">
        <f ca="1">inputfromtsbtoolfile!J387</f>
        <v>31</v>
      </c>
      <c r="K688" t="str">
        <f ca="1">inputfromtsbtoolfile!K387</f>
        <v>[1</v>
      </c>
      <c r="L688">
        <f ca="1">inputfromtsbtoolfile!L387</f>
        <v>2</v>
      </c>
    </row>
    <row r="689" spans="1:12">
      <c r="A689" t="str">
        <f ca="1">inputfromtsbtoolfile!A422</f>
        <v>TE2</v>
      </c>
      <c r="B689" t="str">
        <f ca="1">inputfromtsbtoolfile!B422</f>
        <v xml:space="preserve"> mike DYAL</v>
      </c>
      <c r="C689" t="str">
        <f ca="1">inputfromtsbtoolfile!C422</f>
        <v xml:space="preserve"> Face=0x1e</v>
      </c>
      <c r="D689" t="str">
        <f ca="1">inputfromtsbtoolfile!D422</f>
        <v xml:space="preserve"> #84</v>
      </c>
      <c r="E689">
        <f ca="1">inputfromtsbtoolfile!E422</f>
        <v>25</v>
      </c>
      <c r="F689">
        <f ca="1">inputfromtsbtoolfile!F422</f>
        <v>69</v>
      </c>
      <c r="G689">
        <f ca="1">inputfromtsbtoolfile!G422</f>
        <v>19</v>
      </c>
      <c r="H689">
        <f ca="1">inputfromtsbtoolfile!H422</f>
        <v>38</v>
      </c>
      <c r="I689">
        <f ca="1">inputfromtsbtoolfile!I422</f>
        <v>50</v>
      </c>
      <c r="J689">
        <f ca="1">inputfromtsbtoolfile!J422</f>
        <v>25</v>
      </c>
      <c r="K689" t="str">
        <f ca="1">inputfromtsbtoolfile!K422</f>
        <v>[1</v>
      </c>
      <c r="L689">
        <f ca="1">inputfromtsbtoolfile!L422</f>
        <v>1</v>
      </c>
    </row>
    <row r="690" spans="1:12">
      <c r="A690" t="str">
        <f ca="1">inputfromtsbtoolfile!A457</f>
        <v>TE2</v>
      </c>
      <c r="B690" t="str">
        <f ca="1">inputfromtsbtoolfile!B457</f>
        <v xml:space="preserve"> arthur COX</v>
      </c>
      <c r="C690" t="str">
        <f ca="1">inputfromtsbtoolfile!C457</f>
        <v xml:space="preserve"> Face=0xa1</v>
      </c>
      <c r="D690" t="str">
        <f ca="1">inputfromtsbtoolfile!D457</f>
        <v xml:space="preserve"> #88</v>
      </c>
      <c r="E690">
        <f ca="1">inputfromtsbtoolfile!E457</f>
        <v>25</v>
      </c>
      <c r="F690">
        <f ca="1">inputfromtsbtoolfile!F457</f>
        <v>69</v>
      </c>
      <c r="G690">
        <f ca="1">inputfromtsbtoolfile!G457</f>
        <v>19</v>
      </c>
      <c r="H690">
        <f ca="1">inputfromtsbtoolfile!H457</f>
        <v>63</v>
      </c>
      <c r="I690">
        <f ca="1">inputfromtsbtoolfile!I457</f>
        <v>50</v>
      </c>
      <c r="J690">
        <f ca="1">inputfromtsbtoolfile!J457</f>
        <v>31</v>
      </c>
      <c r="K690" t="str">
        <f ca="1">inputfromtsbtoolfile!K457</f>
        <v>[1</v>
      </c>
      <c r="L690">
        <f ca="1">inputfromtsbtoolfile!L457</f>
        <v>2</v>
      </c>
    </row>
    <row r="691" spans="1:12">
      <c r="A691" t="str">
        <f ca="1">inputfromtsbtoolfile!A492</f>
        <v>TE2</v>
      </c>
      <c r="B691" t="str">
        <f ca="1">inputfromtsbtoolfile!B492</f>
        <v xml:space="preserve"> travis MCNEAL</v>
      </c>
      <c r="C691" t="str">
        <f ca="1">inputfromtsbtoolfile!C492</f>
        <v xml:space="preserve"> Face=0xa7</v>
      </c>
      <c r="D691" t="str">
        <f ca="1">inputfromtsbtoolfile!D492</f>
        <v xml:space="preserve"> #86</v>
      </c>
      <c r="E691">
        <f ca="1">inputfromtsbtoolfile!E492</f>
        <v>25</v>
      </c>
      <c r="F691">
        <f ca="1">inputfromtsbtoolfile!F492</f>
        <v>69</v>
      </c>
      <c r="G691">
        <f ca="1">inputfromtsbtoolfile!G492</f>
        <v>25</v>
      </c>
      <c r="H691">
        <f ca="1">inputfromtsbtoolfile!H492</f>
        <v>44</v>
      </c>
      <c r="I691">
        <f ca="1">inputfromtsbtoolfile!I492</f>
        <v>50</v>
      </c>
      <c r="J691">
        <f ca="1">inputfromtsbtoolfile!J492</f>
        <v>31</v>
      </c>
      <c r="K691" t="str">
        <f ca="1">inputfromtsbtoolfile!K492</f>
        <v>[1</v>
      </c>
      <c r="L691">
        <f ca="1">inputfromtsbtoolfile!L492</f>
        <v>3</v>
      </c>
    </row>
    <row r="692" spans="1:12">
      <c r="A692" t="str">
        <f ca="1">inputfromtsbtoolfile!A527</f>
        <v>TE2</v>
      </c>
      <c r="B692" t="str">
        <f ca="1">inputfromtsbtoolfile!B527</f>
        <v xml:space="preserve"> jimmie JOHNSON</v>
      </c>
      <c r="C692" t="str">
        <f ca="1">inputfromtsbtoolfile!C527</f>
        <v xml:space="preserve"> Face=0x83</v>
      </c>
      <c r="D692" t="str">
        <f ca="1">inputfromtsbtoolfile!D527</f>
        <v xml:space="preserve"> #88</v>
      </c>
      <c r="E692">
        <f ca="1">inputfromtsbtoolfile!E527</f>
        <v>25</v>
      </c>
      <c r="F692">
        <f ca="1">inputfromtsbtoolfile!F527</f>
        <v>69</v>
      </c>
      <c r="G692">
        <f ca="1">inputfromtsbtoolfile!G527</f>
        <v>25</v>
      </c>
      <c r="H692">
        <f ca="1">inputfromtsbtoolfile!H527</f>
        <v>38</v>
      </c>
      <c r="I692">
        <f ca="1">inputfromtsbtoolfile!I527</f>
        <v>81</v>
      </c>
      <c r="J692">
        <f ca="1">inputfromtsbtoolfile!J527</f>
        <v>31</v>
      </c>
      <c r="K692" t="str">
        <f ca="1">inputfromtsbtoolfile!K527</f>
        <v>[1</v>
      </c>
      <c r="L692">
        <f ca="1">inputfromtsbtoolfile!L527</f>
        <v>3</v>
      </c>
    </row>
    <row r="693" spans="1:12">
      <c r="A693" t="str">
        <f ca="1">inputfromtsbtoolfile!A562</f>
        <v>TE2</v>
      </c>
      <c r="B693" t="str">
        <f ca="1">inputfromtsbtoolfile!B562</f>
        <v xml:space="preserve"> howard CROSS</v>
      </c>
      <c r="C693" t="str">
        <f ca="1">inputfromtsbtoolfile!C562</f>
        <v xml:space="preserve"> Face=0xb0</v>
      </c>
      <c r="D693" t="str">
        <f ca="1">inputfromtsbtoolfile!D562</f>
        <v xml:space="preserve"> #87</v>
      </c>
      <c r="E693">
        <f ca="1">inputfromtsbtoolfile!E562</f>
        <v>25</v>
      </c>
      <c r="F693">
        <f ca="1">inputfromtsbtoolfile!F562</f>
        <v>69</v>
      </c>
      <c r="G693">
        <f ca="1">inputfromtsbtoolfile!G562</f>
        <v>19</v>
      </c>
      <c r="H693">
        <f ca="1">inputfromtsbtoolfile!H562</f>
        <v>56</v>
      </c>
      <c r="I693">
        <f ca="1">inputfromtsbtoolfile!I562</f>
        <v>56</v>
      </c>
      <c r="J693">
        <f ca="1">inputfromtsbtoolfile!J562</f>
        <v>31</v>
      </c>
      <c r="K693" t="str">
        <f ca="1">inputfromtsbtoolfile!K562</f>
        <v>[1</v>
      </c>
      <c r="L693">
        <f ca="1">inputfromtsbtoolfile!L562</f>
        <v>3</v>
      </c>
    </row>
    <row r="694" spans="1:12">
      <c r="A694" t="str">
        <f ca="1">inputfromtsbtoolfile!A597</f>
        <v>TE2</v>
      </c>
      <c r="B694" t="str">
        <f ca="1">inputfromtsbtoolfile!B597</f>
        <v xml:space="preserve"> harper LE BEL</v>
      </c>
      <c r="C694" t="str">
        <f ca="1">inputfromtsbtoolfile!C597</f>
        <v xml:space="preserve"> Face=0x21</v>
      </c>
      <c r="D694" t="str">
        <f ca="1">inputfromtsbtoolfile!D597</f>
        <v xml:space="preserve"> #87</v>
      </c>
      <c r="E694">
        <f ca="1">inputfromtsbtoolfile!E597</f>
        <v>25</v>
      </c>
      <c r="F694">
        <f ca="1">inputfromtsbtoolfile!F597</f>
        <v>69</v>
      </c>
      <c r="G694">
        <f ca="1">inputfromtsbtoolfile!G597</f>
        <v>19</v>
      </c>
      <c r="H694">
        <f ca="1">inputfromtsbtoolfile!H597</f>
        <v>50</v>
      </c>
      <c r="I694">
        <f ca="1">inputfromtsbtoolfile!I597</f>
        <v>50</v>
      </c>
      <c r="J694">
        <f ca="1">inputfromtsbtoolfile!J597</f>
        <v>25</v>
      </c>
      <c r="K694" t="str">
        <f ca="1">inputfromtsbtoolfile!K597</f>
        <v>[1</v>
      </c>
      <c r="L694">
        <f ca="1">inputfromtsbtoolfile!L597</f>
        <v>2</v>
      </c>
    </row>
    <row r="695" spans="1:12">
      <c r="A695" t="str">
        <f ca="1">inputfromtsbtoolfile!A632</f>
        <v>TE2</v>
      </c>
      <c r="B695" t="str">
        <f ca="1">inputfromtsbtoolfile!B632</f>
        <v xml:space="preserve"> tim JORDEN</v>
      </c>
      <c r="C695" t="str">
        <f ca="1">inputfromtsbtoolfile!C632</f>
        <v xml:space="preserve"> Face=0x32</v>
      </c>
      <c r="D695" t="str">
        <f ca="1">inputfromtsbtoolfile!D632</f>
        <v xml:space="preserve"> #85</v>
      </c>
      <c r="E695">
        <f ca="1">inputfromtsbtoolfile!E632</f>
        <v>25</v>
      </c>
      <c r="F695">
        <f ca="1">inputfromtsbtoolfile!F632</f>
        <v>69</v>
      </c>
      <c r="G695">
        <f ca="1">inputfromtsbtoolfile!G632</f>
        <v>19</v>
      </c>
      <c r="H695">
        <f ca="1">inputfromtsbtoolfile!H632</f>
        <v>38</v>
      </c>
      <c r="I695">
        <f ca="1">inputfromtsbtoolfile!I632</f>
        <v>50</v>
      </c>
      <c r="J695">
        <f ca="1">inputfromtsbtoolfile!J632</f>
        <v>25</v>
      </c>
      <c r="K695" t="str">
        <f ca="1">inputfromtsbtoolfile!K632</f>
        <v>[1</v>
      </c>
      <c r="L695">
        <f ca="1">inputfromtsbtoolfile!L632</f>
        <v>2</v>
      </c>
    </row>
    <row r="696" spans="1:12">
      <c r="A696" t="str">
        <f ca="1">inputfromtsbtoolfile!A667</f>
        <v>TE2</v>
      </c>
      <c r="B696" t="str">
        <f ca="1">inputfromtsbtoolfile!B667</f>
        <v xml:space="preserve"> rob AWALT</v>
      </c>
      <c r="C696" t="str">
        <f ca="1">inputfromtsbtoolfile!C667</f>
        <v xml:space="preserve"> Face=0x1e</v>
      </c>
      <c r="D696" t="str">
        <f ca="1">inputfromtsbtoolfile!D667</f>
        <v xml:space="preserve"> #89</v>
      </c>
      <c r="E696">
        <f ca="1">inputfromtsbtoolfile!E667</f>
        <v>25</v>
      </c>
      <c r="F696">
        <f ca="1">inputfromtsbtoolfile!F667</f>
        <v>69</v>
      </c>
      <c r="G696">
        <f ca="1">inputfromtsbtoolfile!G667</f>
        <v>19</v>
      </c>
      <c r="H696">
        <f ca="1">inputfromtsbtoolfile!H667</f>
        <v>56</v>
      </c>
      <c r="I696">
        <f ca="1">inputfromtsbtoolfile!I667</f>
        <v>50</v>
      </c>
      <c r="J696">
        <f ca="1">inputfromtsbtoolfile!J667</f>
        <v>31</v>
      </c>
      <c r="K696" t="str">
        <f ca="1">inputfromtsbtoolfile!K667</f>
        <v>[1</v>
      </c>
      <c r="L696">
        <f ca="1">inputfromtsbtoolfile!L667</f>
        <v>2</v>
      </c>
    </row>
    <row r="697" spans="1:12">
      <c r="A697" t="str">
        <f ca="1">inputfromtsbtoolfile!A702</f>
        <v>TE2</v>
      </c>
      <c r="B697" t="str">
        <f ca="1">inputfromtsbtoolfile!B702</f>
        <v xml:space="preserve"> cap BOSO</v>
      </c>
      <c r="C697" t="str">
        <f ca="1">inputfromtsbtoolfile!C702</f>
        <v xml:space="preserve"> Face=0x33</v>
      </c>
      <c r="D697" t="str">
        <f ca="1">inputfromtsbtoolfile!D702</f>
        <v xml:space="preserve"> #86</v>
      </c>
      <c r="E697">
        <f ca="1">inputfromtsbtoolfile!E702</f>
        <v>25</v>
      </c>
      <c r="F697">
        <f ca="1">inputfromtsbtoolfile!F702</f>
        <v>69</v>
      </c>
      <c r="G697">
        <f ca="1">inputfromtsbtoolfile!G702</f>
        <v>19</v>
      </c>
      <c r="H697">
        <f ca="1">inputfromtsbtoolfile!H702</f>
        <v>44</v>
      </c>
      <c r="I697">
        <f ca="1">inputfromtsbtoolfile!I702</f>
        <v>50</v>
      </c>
      <c r="J697">
        <f ca="1">inputfromtsbtoolfile!J702</f>
        <v>31</v>
      </c>
      <c r="K697" t="str">
        <f ca="1">inputfromtsbtoolfile!K702</f>
        <v>[1</v>
      </c>
      <c r="L697">
        <f ca="1">inputfromtsbtoolfile!L702</f>
        <v>2</v>
      </c>
    </row>
    <row r="698" spans="1:12">
      <c r="A698" t="str">
        <f ca="1">inputfromtsbtoolfile!A737</f>
        <v>TE2</v>
      </c>
      <c r="B698" t="str">
        <f ca="1">inputfromtsbtoolfile!B737</f>
        <v xml:space="preserve"> mike FARR</v>
      </c>
      <c r="C698" t="str">
        <f ca="1">inputfromtsbtoolfile!C737</f>
        <v xml:space="preserve"> Face=0xd1</v>
      </c>
      <c r="D698" t="str">
        <f ca="1">inputfromtsbtoolfile!D737</f>
        <v xml:space="preserve"> #81</v>
      </c>
      <c r="E698">
        <f ca="1">inputfromtsbtoolfile!E737</f>
        <v>25</v>
      </c>
      <c r="F698">
        <f ca="1">inputfromtsbtoolfile!F737</f>
        <v>69</v>
      </c>
      <c r="G698">
        <f ca="1">inputfromtsbtoolfile!G737</f>
        <v>25</v>
      </c>
      <c r="H698">
        <f ca="1">inputfromtsbtoolfile!H737</f>
        <v>13</v>
      </c>
      <c r="I698">
        <f ca="1">inputfromtsbtoolfile!I737</f>
        <v>50</v>
      </c>
      <c r="J698">
        <f ca="1">inputfromtsbtoolfile!J737</f>
        <v>44</v>
      </c>
      <c r="K698" t="str">
        <f ca="1">inputfromtsbtoolfile!K737</f>
        <v>[1</v>
      </c>
      <c r="L698">
        <f ca="1">inputfromtsbtoolfile!L737</f>
        <v>3</v>
      </c>
    </row>
    <row r="699" spans="1:12">
      <c r="A699" t="str">
        <f ca="1">inputfromtsbtoolfile!A772</f>
        <v>TE2</v>
      </c>
      <c r="B699" t="str">
        <f ca="1">inputfromtsbtoolfile!B772</f>
        <v xml:space="preserve"> jackie HARRIS</v>
      </c>
      <c r="C699" t="str">
        <f ca="1">inputfromtsbtoolfile!C772</f>
        <v xml:space="preserve"> Face=0x9a</v>
      </c>
      <c r="D699" t="str">
        <f ca="1">inputfromtsbtoolfile!D772</f>
        <v xml:space="preserve"> #80</v>
      </c>
      <c r="E699">
        <f ca="1">inputfromtsbtoolfile!E772</f>
        <v>25</v>
      </c>
      <c r="F699">
        <f ca="1">inputfromtsbtoolfile!F772</f>
        <v>69</v>
      </c>
      <c r="G699">
        <f ca="1">inputfromtsbtoolfile!G772</f>
        <v>25</v>
      </c>
      <c r="H699">
        <f ca="1">inputfromtsbtoolfile!H772</f>
        <v>44</v>
      </c>
      <c r="I699">
        <f ca="1">inputfromtsbtoolfile!I772</f>
        <v>50</v>
      </c>
      <c r="J699">
        <f ca="1">inputfromtsbtoolfile!J772</f>
        <v>31</v>
      </c>
      <c r="K699" t="str">
        <f ca="1">inputfromtsbtoolfile!K772</f>
        <v>[1</v>
      </c>
      <c r="L699">
        <f ca="1">inputfromtsbtoolfile!L772</f>
        <v>2</v>
      </c>
    </row>
    <row r="700" spans="1:12">
      <c r="A700" t="str">
        <f ca="1">inputfromtsbtoolfile!A807</f>
        <v>TE2</v>
      </c>
      <c r="B700" t="str">
        <f ca="1">inputfromtsbtoolfile!B807</f>
        <v xml:space="preserve"> mike JONES</v>
      </c>
      <c r="C700" t="str">
        <f ca="1">inputfromtsbtoolfile!C807</f>
        <v xml:space="preserve"> Face=0xcd</v>
      </c>
      <c r="D700" t="str">
        <f ca="1">inputfromtsbtoolfile!D807</f>
        <v xml:space="preserve"> #82</v>
      </c>
      <c r="E700">
        <f ca="1">inputfromtsbtoolfile!E807</f>
        <v>25</v>
      </c>
      <c r="F700">
        <f ca="1">inputfromtsbtoolfile!F807</f>
        <v>69</v>
      </c>
      <c r="G700">
        <f ca="1">inputfromtsbtoolfile!G807</f>
        <v>19</v>
      </c>
      <c r="H700">
        <f ca="1">inputfromtsbtoolfile!H807</f>
        <v>50</v>
      </c>
      <c r="I700">
        <f ca="1">inputfromtsbtoolfile!I807</f>
        <v>50</v>
      </c>
      <c r="J700">
        <f ca="1">inputfromtsbtoolfile!J807</f>
        <v>25</v>
      </c>
      <c r="K700" t="str">
        <f ca="1">inputfromtsbtoolfile!K807</f>
        <v>[1</v>
      </c>
      <c r="L700">
        <f ca="1">inputfromtsbtoolfile!L807</f>
        <v>2</v>
      </c>
    </row>
    <row r="701" spans="1:12">
      <c r="A701" t="str">
        <f ca="1">inputfromtsbtoolfile!A842</f>
        <v>TE2</v>
      </c>
      <c r="B701" t="str">
        <f ca="1">inputfromtsbtoolfile!B842</f>
        <v xml:space="preserve"> jesse ANDERSON</v>
      </c>
      <c r="C701" t="str">
        <f ca="1">inputfromtsbtoolfile!C842</f>
        <v xml:space="preserve"> Face=0xc0</v>
      </c>
      <c r="D701" t="str">
        <f ca="1">inputfromtsbtoolfile!D842</f>
        <v xml:space="preserve"> #89</v>
      </c>
      <c r="E701">
        <f ca="1">inputfromtsbtoolfile!E842</f>
        <v>25</v>
      </c>
      <c r="F701">
        <f ca="1">inputfromtsbtoolfile!F842</f>
        <v>69</v>
      </c>
      <c r="G701">
        <f ca="1">inputfromtsbtoolfile!G842</f>
        <v>31</v>
      </c>
      <c r="H701">
        <f ca="1">inputfromtsbtoolfile!H842</f>
        <v>44</v>
      </c>
      <c r="I701">
        <f ca="1">inputfromtsbtoolfile!I842</f>
        <v>50</v>
      </c>
      <c r="J701">
        <f ca="1">inputfromtsbtoolfile!J842</f>
        <v>31</v>
      </c>
      <c r="K701" t="str">
        <f ca="1">inputfromtsbtoolfile!K842</f>
        <v>[1</v>
      </c>
      <c r="L701">
        <f ca="1">inputfromtsbtoolfile!L842</f>
        <v>3</v>
      </c>
    </row>
    <row r="702" spans="1:12">
      <c r="A702" t="str">
        <f ca="1">inputfromtsbtoolfile!A877</f>
        <v>TE2</v>
      </c>
      <c r="B702" t="str">
        <f ca="1">inputfromtsbtoolfile!B877</f>
        <v xml:space="preserve"> jamie WILLIAMS</v>
      </c>
      <c r="C702" t="str">
        <f ca="1">inputfromtsbtoolfile!C877</f>
        <v xml:space="preserve"> Face=0xbe</v>
      </c>
      <c r="D702" t="str">
        <f ca="1">inputfromtsbtoolfile!D877</f>
        <v xml:space="preserve"> #81</v>
      </c>
      <c r="E702">
        <f ca="1">inputfromtsbtoolfile!E877</f>
        <v>25</v>
      </c>
      <c r="F702">
        <f ca="1">inputfromtsbtoolfile!F877</f>
        <v>69</v>
      </c>
      <c r="G702">
        <f ca="1">inputfromtsbtoolfile!G877</f>
        <v>19</v>
      </c>
      <c r="H702">
        <f ca="1">inputfromtsbtoolfile!H877</f>
        <v>38</v>
      </c>
      <c r="I702">
        <f ca="1">inputfromtsbtoolfile!I877</f>
        <v>50</v>
      </c>
      <c r="J702">
        <f ca="1">inputfromtsbtoolfile!J877</f>
        <v>31</v>
      </c>
      <c r="K702" t="str">
        <f ca="1">inputfromtsbtoolfile!K877</f>
        <v>[1</v>
      </c>
      <c r="L702">
        <f ca="1">inputfromtsbtoolfile!L877</f>
        <v>4</v>
      </c>
    </row>
    <row r="703" spans="1:12">
      <c r="A703" t="str">
        <f ca="1">inputfromtsbtoolfile!A912</f>
        <v>TE2</v>
      </c>
      <c r="B703" t="str">
        <f ca="1">inputfromtsbtoolfile!B912</f>
        <v xml:space="preserve"> damone JOHNSON</v>
      </c>
      <c r="C703" t="str">
        <f ca="1">inputfromtsbtoolfile!C912</f>
        <v xml:space="preserve"> Face=0xb0</v>
      </c>
      <c r="D703" t="str">
        <f ca="1">inputfromtsbtoolfile!D912</f>
        <v xml:space="preserve"> #86</v>
      </c>
      <c r="E703">
        <f ca="1">inputfromtsbtoolfile!E912</f>
        <v>25</v>
      </c>
      <c r="F703">
        <f ca="1">inputfromtsbtoolfile!F912</f>
        <v>69</v>
      </c>
      <c r="G703">
        <f ca="1">inputfromtsbtoolfile!G912</f>
        <v>19</v>
      </c>
      <c r="H703">
        <f ca="1">inputfromtsbtoolfile!H912</f>
        <v>44</v>
      </c>
      <c r="I703">
        <f ca="1">inputfromtsbtoolfile!I912</f>
        <v>50</v>
      </c>
      <c r="J703">
        <f ca="1">inputfromtsbtoolfile!J912</f>
        <v>31</v>
      </c>
      <c r="K703" t="str">
        <f ca="1">inputfromtsbtoolfile!K912</f>
        <v>[1</v>
      </c>
      <c r="L703">
        <f ca="1">inputfromtsbtoolfile!L912</f>
        <v>3</v>
      </c>
    </row>
    <row r="704" spans="1:12">
      <c r="A704" t="str">
        <f ca="1">inputfromtsbtoolfile!A947</f>
        <v>TE2</v>
      </c>
      <c r="B704" t="str">
        <f ca="1">inputfromtsbtoolfile!B947</f>
        <v xml:space="preserve"> john TICE</v>
      </c>
      <c r="C704" t="str">
        <f ca="1">inputfromtsbtoolfile!C947</f>
        <v xml:space="preserve"> Face=0x13</v>
      </c>
      <c r="D704" t="str">
        <f ca="1">inputfromtsbtoolfile!D947</f>
        <v xml:space="preserve"> #82</v>
      </c>
      <c r="E704">
        <f ca="1">inputfromtsbtoolfile!E947</f>
        <v>25</v>
      </c>
      <c r="F704">
        <f ca="1">inputfromtsbtoolfile!F947</f>
        <v>69</v>
      </c>
      <c r="G704">
        <f ca="1">inputfromtsbtoolfile!G947</f>
        <v>19</v>
      </c>
      <c r="H704">
        <f ca="1">inputfromtsbtoolfile!H947</f>
        <v>38</v>
      </c>
      <c r="I704">
        <f ca="1">inputfromtsbtoolfile!I947</f>
        <v>50</v>
      </c>
      <c r="J704">
        <f ca="1">inputfromtsbtoolfile!J947</f>
        <v>31</v>
      </c>
      <c r="K704" t="str">
        <f ca="1">inputfromtsbtoolfile!K947</f>
        <v>[1</v>
      </c>
      <c r="L704">
        <f ca="1">inputfromtsbtoolfile!L947</f>
        <v>3</v>
      </c>
    </row>
    <row r="705" spans="1:12">
      <c r="A705" t="str">
        <f ca="1">inputfromtsbtoolfile!A982</f>
        <v>TE2</v>
      </c>
      <c r="B705" t="str">
        <f ca="1">inputfromtsbtoolfile!B982</f>
        <v xml:space="preserve"> gary WILKINS</v>
      </c>
      <c r="C705" t="str">
        <f ca="1">inputfromtsbtoolfile!C982</f>
        <v xml:space="preserve"> Face=0x98</v>
      </c>
      <c r="D705" t="str">
        <f ca="1">inputfromtsbtoolfile!D982</f>
        <v xml:space="preserve"> #87</v>
      </c>
      <c r="E705">
        <f ca="1">inputfromtsbtoolfile!E982</f>
        <v>25</v>
      </c>
      <c r="F705">
        <f ca="1">inputfromtsbtoolfile!F982</f>
        <v>69</v>
      </c>
      <c r="G705">
        <f ca="1">inputfromtsbtoolfile!G982</f>
        <v>25</v>
      </c>
      <c r="H705">
        <f ca="1">inputfromtsbtoolfile!H982</f>
        <v>31</v>
      </c>
      <c r="I705">
        <f ca="1">inputfromtsbtoolfile!I982</f>
        <v>50</v>
      </c>
      <c r="J705">
        <f ca="1">inputfromtsbtoolfile!J982</f>
        <v>31</v>
      </c>
      <c r="K705" t="str">
        <f ca="1">inputfromtsbtoolfile!K982</f>
        <v>[1</v>
      </c>
      <c r="L705">
        <f ca="1">inputfromtsbtoolfile!L982</f>
        <v>2</v>
      </c>
    </row>
    <row r="706" spans="1:12">
      <c r="A706" t="str">
        <f ca="1">inputfromtsbtoolfile!A32</f>
        <v>WR1</v>
      </c>
      <c r="B706" t="str">
        <f ca="1">inputfromtsbtoolfile!B32</f>
        <v xml:space="preserve"> james LOFTON</v>
      </c>
      <c r="C706" t="str">
        <f ca="1">inputfromtsbtoolfile!C32</f>
        <v xml:space="preserve"> Face=0x81</v>
      </c>
      <c r="D706" t="str">
        <f ca="1">inputfromtsbtoolfile!D32</f>
        <v xml:space="preserve"> #80</v>
      </c>
      <c r="E706">
        <f ca="1">inputfromtsbtoolfile!E32</f>
        <v>25</v>
      </c>
      <c r="F706">
        <f ca="1">inputfromtsbtoolfile!F32</f>
        <v>69</v>
      </c>
      <c r="G706">
        <f ca="1">inputfromtsbtoolfile!G32</f>
        <v>38</v>
      </c>
      <c r="H706">
        <f ca="1">inputfromtsbtoolfile!H32</f>
        <v>13</v>
      </c>
      <c r="I706">
        <f ca="1">inputfromtsbtoolfile!I32</f>
        <v>50</v>
      </c>
      <c r="J706">
        <f ca="1">inputfromtsbtoolfile!J32</f>
        <v>56</v>
      </c>
      <c r="K706" t="str">
        <f ca="1">inputfromtsbtoolfile!K32</f>
        <v>[1</v>
      </c>
      <c r="L706">
        <f ca="1">inputfromtsbtoolfile!L32</f>
        <v>8</v>
      </c>
    </row>
    <row r="707" spans="1:12">
      <c r="A707" t="str">
        <f ca="1">inputfromtsbtoolfile!A67</f>
        <v>WR1</v>
      </c>
      <c r="B707" t="str">
        <f ca="1">inputfromtsbtoolfile!B67</f>
        <v xml:space="preserve"> bill BROOKS</v>
      </c>
      <c r="C707" t="str">
        <f ca="1">inputfromtsbtoolfile!C67</f>
        <v xml:space="preserve"> Face=0xab</v>
      </c>
      <c r="D707" t="str">
        <f ca="1">inputfromtsbtoolfile!D67</f>
        <v xml:space="preserve"> #80</v>
      </c>
      <c r="E707">
        <f ca="1">inputfromtsbtoolfile!E67</f>
        <v>38</v>
      </c>
      <c r="F707">
        <f ca="1">inputfromtsbtoolfile!F67</f>
        <v>69</v>
      </c>
      <c r="G707">
        <f ca="1">inputfromtsbtoolfile!G67</f>
        <v>38</v>
      </c>
      <c r="H707">
        <f ca="1">inputfromtsbtoolfile!H67</f>
        <v>13</v>
      </c>
      <c r="I707">
        <f ca="1">inputfromtsbtoolfile!I67</f>
        <v>50</v>
      </c>
      <c r="J707">
        <f ca="1">inputfromtsbtoolfile!J67</f>
        <v>69</v>
      </c>
      <c r="K707" t="str">
        <f ca="1">inputfromtsbtoolfile!K67</f>
        <v>[1</v>
      </c>
      <c r="L707">
        <f ca="1">inputfromtsbtoolfile!L67</f>
        <v>5</v>
      </c>
    </row>
    <row r="708" spans="1:12">
      <c r="A708" t="str">
        <f ca="1">inputfromtsbtoolfile!A102</f>
        <v>WR1</v>
      </c>
      <c r="B708" t="str">
        <f ca="1">inputfromtsbtoolfile!B102</f>
        <v xml:space="preserve"> mark CLAYTON</v>
      </c>
      <c r="C708" t="str">
        <f ca="1">inputfromtsbtoolfile!C102</f>
        <v xml:space="preserve"> Face=0xd0</v>
      </c>
      <c r="D708" t="str">
        <f ca="1">inputfromtsbtoolfile!D102</f>
        <v xml:space="preserve"> #83</v>
      </c>
      <c r="E708">
        <f ca="1">inputfromtsbtoolfile!E102</f>
        <v>31</v>
      </c>
      <c r="F708">
        <f ca="1">inputfromtsbtoolfile!F102</f>
        <v>69</v>
      </c>
      <c r="G708">
        <f ca="1">inputfromtsbtoolfile!G102</f>
        <v>44</v>
      </c>
      <c r="H708">
        <f ca="1">inputfromtsbtoolfile!H102</f>
        <v>13</v>
      </c>
      <c r="I708">
        <f ca="1">inputfromtsbtoolfile!I102</f>
        <v>50</v>
      </c>
      <c r="J708">
        <f ca="1">inputfromtsbtoolfile!J102</f>
        <v>69</v>
      </c>
      <c r="K708" t="str">
        <f ca="1">inputfromtsbtoolfile!K102</f>
        <v>[1</v>
      </c>
      <c r="L708">
        <f ca="1">inputfromtsbtoolfile!L102</f>
        <v>5</v>
      </c>
    </row>
    <row r="709" spans="1:12">
      <c r="A709" t="str">
        <f ca="1">inputfromtsbtoolfile!A137</f>
        <v>WR1</v>
      </c>
      <c r="B709" t="str">
        <f ca="1">inputfromtsbtoolfile!B137</f>
        <v xml:space="preserve"> irving FRYAR</v>
      </c>
      <c r="C709" t="str">
        <f ca="1">inputfromtsbtoolfile!C137</f>
        <v xml:space="preserve"> Face=0xaa</v>
      </c>
      <c r="D709" t="str">
        <f ca="1">inputfromtsbtoolfile!D137</f>
        <v xml:space="preserve"> #80</v>
      </c>
      <c r="E709">
        <f ca="1">inputfromtsbtoolfile!E137</f>
        <v>31</v>
      </c>
      <c r="F709">
        <f ca="1">inputfromtsbtoolfile!F137</f>
        <v>69</v>
      </c>
      <c r="G709">
        <f ca="1">inputfromtsbtoolfile!G137</f>
        <v>31</v>
      </c>
      <c r="H709">
        <f ca="1">inputfromtsbtoolfile!H137</f>
        <v>13</v>
      </c>
      <c r="I709">
        <f ca="1">inputfromtsbtoolfile!I137</f>
        <v>50</v>
      </c>
      <c r="J709">
        <f ca="1">inputfromtsbtoolfile!J137</f>
        <v>63</v>
      </c>
      <c r="K709" t="str">
        <f ca="1">inputfromtsbtoolfile!K137</f>
        <v>[1</v>
      </c>
      <c r="L709">
        <f ca="1">inputfromtsbtoolfile!L137</f>
        <v>5</v>
      </c>
    </row>
    <row r="710" spans="1:12">
      <c r="A710" t="str">
        <f ca="1">inputfromtsbtoolfile!A172</f>
        <v>WR1</v>
      </c>
      <c r="B710" t="str">
        <f ca="1">inputfromtsbtoolfile!B172</f>
        <v xml:space="preserve"> al TOON</v>
      </c>
      <c r="C710" t="str">
        <f ca="1">inputfromtsbtoolfile!C172</f>
        <v xml:space="preserve"> Face=0x86</v>
      </c>
      <c r="D710" t="str">
        <f ca="1">inputfromtsbtoolfile!D172</f>
        <v xml:space="preserve"> #88</v>
      </c>
      <c r="E710">
        <f ca="1">inputfromtsbtoolfile!E172</f>
        <v>31</v>
      </c>
      <c r="F710">
        <f ca="1">inputfromtsbtoolfile!F172</f>
        <v>69</v>
      </c>
      <c r="G710">
        <f ca="1">inputfromtsbtoolfile!G172</f>
        <v>44</v>
      </c>
      <c r="H710">
        <f ca="1">inputfromtsbtoolfile!H172</f>
        <v>13</v>
      </c>
      <c r="I710">
        <f ca="1">inputfromtsbtoolfile!I172</f>
        <v>50</v>
      </c>
      <c r="J710">
        <f ca="1">inputfromtsbtoolfile!J172</f>
        <v>69</v>
      </c>
      <c r="K710" t="str">
        <f ca="1">inputfromtsbtoolfile!K172</f>
        <v>[1</v>
      </c>
      <c r="L710">
        <f ca="1">inputfromtsbtoolfile!L172</f>
        <v>5</v>
      </c>
    </row>
    <row r="711" spans="1:12">
      <c r="A711" t="str">
        <f ca="1">inputfromtsbtoolfile!A207</f>
        <v>WR1</v>
      </c>
      <c r="B711" t="str">
        <f ca="1">inputfromtsbtoolfile!B207</f>
        <v xml:space="preserve"> tim MCGEE</v>
      </c>
      <c r="C711" t="str">
        <f ca="1">inputfromtsbtoolfile!C207</f>
        <v xml:space="preserve"> Face=0x91</v>
      </c>
      <c r="D711" t="str">
        <f ca="1">inputfromtsbtoolfile!D207</f>
        <v xml:space="preserve"> #85</v>
      </c>
      <c r="E711">
        <f ca="1">inputfromtsbtoolfile!E207</f>
        <v>31</v>
      </c>
      <c r="F711">
        <f ca="1">inputfromtsbtoolfile!F207</f>
        <v>69</v>
      </c>
      <c r="G711">
        <f ca="1">inputfromtsbtoolfile!G207</f>
        <v>31</v>
      </c>
      <c r="H711">
        <f ca="1">inputfromtsbtoolfile!H207</f>
        <v>13</v>
      </c>
      <c r="I711">
        <f ca="1">inputfromtsbtoolfile!I207</f>
        <v>50</v>
      </c>
      <c r="J711">
        <f ca="1">inputfromtsbtoolfile!J207</f>
        <v>56</v>
      </c>
      <c r="K711" t="str">
        <f ca="1">inputfromtsbtoolfile!K207</f>
        <v>[1</v>
      </c>
      <c r="L711">
        <f ca="1">inputfromtsbtoolfile!L207</f>
        <v>7</v>
      </c>
    </row>
    <row r="712" spans="1:12">
      <c r="A712" t="str">
        <f ca="1">inputfromtsbtoolfile!A242</f>
        <v>WR1</v>
      </c>
      <c r="B712" t="str">
        <f ca="1">inputfromtsbtoolfile!B242</f>
        <v xml:space="preserve"> w. SLAUGHTER</v>
      </c>
      <c r="C712" t="str">
        <f ca="1">inputfromtsbtoolfile!C242</f>
        <v xml:space="preserve"> Face=0xa9</v>
      </c>
      <c r="D712" t="str">
        <f ca="1">inputfromtsbtoolfile!D242</f>
        <v xml:space="preserve"> #84</v>
      </c>
      <c r="E712">
        <f ca="1">inputfromtsbtoolfile!E242</f>
        <v>31</v>
      </c>
      <c r="F712">
        <f ca="1">inputfromtsbtoolfile!F242</f>
        <v>69</v>
      </c>
      <c r="G712">
        <f ca="1">inputfromtsbtoolfile!G242</f>
        <v>38</v>
      </c>
      <c r="H712">
        <f ca="1">inputfromtsbtoolfile!H242</f>
        <v>13</v>
      </c>
      <c r="I712">
        <f ca="1">inputfromtsbtoolfile!I242</f>
        <v>50</v>
      </c>
      <c r="J712">
        <f ca="1">inputfromtsbtoolfile!J242</f>
        <v>63</v>
      </c>
      <c r="K712" t="str">
        <f ca="1">inputfromtsbtoolfile!K242</f>
        <v>[1</v>
      </c>
      <c r="L712">
        <f ca="1">inputfromtsbtoolfile!L242</f>
        <v>5</v>
      </c>
    </row>
    <row r="713" spans="1:12">
      <c r="A713" t="str">
        <f ca="1">inputfromtsbtoolfile!A277</f>
        <v>WR1</v>
      </c>
      <c r="B713" t="str">
        <f ca="1">inputfromtsbtoolfile!B277</f>
        <v xml:space="preserve"> haywood JEFFRIES</v>
      </c>
      <c r="C713" t="str">
        <f ca="1">inputfromtsbtoolfile!C277</f>
        <v xml:space="preserve"> Face=0x9b</v>
      </c>
      <c r="D713" t="str">
        <f ca="1">inputfromtsbtoolfile!D277</f>
        <v xml:space="preserve"> #84</v>
      </c>
      <c r="E713">
        <f ca="1">inputfromtsbtoolfile!E277</f>
        <v>38</v>
      </c>
      <c r="F713">
        <f ca="1">inputfromtsbtoolfile!F277</f>
        <v>69</v>
      </c>
      <c r="G713">
        <f ca="1">inputfromtsbtoolfile!G277</f>
        <v>50</v>
      </c>
      <c r="H713">
        <f ca="1">inputfromtsbtoolfile!H277</f>
        <v>13</v>
      </c>
      <c r="I713">
        <f ca="1">inputfromtsbtoolfile!I277</f>
        <v>81</v>
      </c>
      <c r="J713">
        <f ca="1">inputfromtsbtoolfile!J277</f>
        <v>75</v>
      </c>
      <c r="K713" t="str">
        <f ca="1">inputfromtsbtoolfile!K277</f>
        <v>[1</v>
      </c>
      <c r="L713">
        <f ca="1">inputfromtsbtoolfile!L277</f>
        <v>10</v>
      </c>
    </row>
    <row r="714" spans="1:12">
      <c r="A714" t="str">
        <f ca="1">inputfromtsbtoolfile!A312</f>
        <v>WR1</v>
      </c>
      <c r="B714" t="str">
        <f ca="1">inputfromtsbtoolfile!B312</f>
        <v xml:space="preserve"> louis LIPPS</v>
      </c>
      <c r="C714" t="str">
        <f ca="1">inputfromtsbtoolfile!C312</f>
        <v xml:space="preserve"> Face=0xa5</v>
      </c>
      <c r="D714" t="str">
        <f ca="1">inputfromtsbtoolfile!D312</f>
        <v xml:space="preserve"> #83</v>
      </c>
      <c r="E714">
        <f ca="1">inputfromtsbtoolfile!E312</f>
        <v>31</v>
      </c>
      <c r="F714">
        <f ca="1">inputfromtsbtoolfile!F312</f>
        <v>69</v>
      </c>
      <c r="G714">
        <f ca="1">inputfromtsbtoolfile!G312</f>
        <v>31</v>
      </c>
      <c r="H714">
        <f ca="1">inputfromtsbtoolfile!H312</f>
        <v>13</v>
      </c>
      <c r="I714">
        <f ca="1">inputfromtsbtoolfile!I312</f>
        <v>81</v>
      </c>
      <c r="J714">
        <f ca="1">inputfromtsbtoolfile!J312</f>
        <v>56</v>
      </c>
      <c r="K714" t="str">
        <f ca="1">inputfromtsbtoolfile!K312</f>
        <v>[1</v>
      </c>
      <c r="L714">
        <f ca="1">inputfromtsbtoolfile!L312</f>
        <v>5</v>
      </c>
    </row>
    <row r="715" spans="1:12">
      <c r="A715" t="str">
        <f ca="1">inputfromtsbtoolfile!A347</f>
        <v>WR1</v>
      </c>
      <c r="B715" t="str">
        <f ca="1">inputfromtsbtoolfile!B347</f>
        <v xml:space="preserve"> vance JOHNSON</v>
      </c>
      <c r="C715" t="str">
        <f ca="1">inputfromtsbtoolfile!C347</f>
        <v xml:space="preserve"> Face=0x9e</v>
      </c>
      <c r="D715" t="str">
        <f ca="1">inputfromtsbtoolfile!D347</f>
        <v xml:space="preserve"> #82</v>
      </c>
      <c r="E715">
        <f ca="1">inputfromtsbtoolfile!E347</f>
        <v>38</v>
      </c>
      <c r="F715">
        <f ca="1">inputfromtsbtoolfile!F347</f>
        <v>69</v>
      </c>
      <c r="G715">
        <f ca="1">inputfromtsbtoolfile!G347</f>
        <v>50</v>
      </c>
      <c r="H715">
        <f ca="1">inputfromtsbtoolfile!H347</f>
        <v>13</v>
      </c>
      <c r="I715">
        <f ca="1">inputfromtsbtoolfile!I347</f>
        <v>50</v>
      </c>
      <c r="J715">
        <f ca="1">inputfromtsbtoolfile!J347</f>
        <v>56</v>
      </c>
      <c r="K715" t="str">
        <f ca="1">inputfromtsbtoolfile!K347</f>
        <v>[1</v>
      </c>
      <c r="L715">
        <f ca="1">inputfromtsbtoolfile!L347</f>
        <v>6</v>
      </c>
    </row>
    <row r="716" spans="1:12">
      <c r="A716" t="str">
        <f ca="1">inputfromtsbtoolfile!A382</f>
        <v>WR1</v>
      </c>
      <c r="B716" t="str">
        <f ca="1">inputfromtsbtoolfile!B382</f>
        <v xml:space="preserve"> robb THOMAS</v>
      </c>
      <c r="C716" t="str">
        <f ca="1">inputfromtsbtoolfile!C382</f>
        <v xml:space="preserve"> Face=0x33</v>
      </c>
      <c r="D716" t="str">
        <f ca="1">inputfromtsbtoolfile!D382</f>
        <v xml:space="preserve"> #81</v>
      </c>
      <c r="E716">
        <f ca="1">inputfromtsbtoolfile!E382</f>
        <v>25</v>
      </c>
      <c r="F716">
        <f ca="1">inputfromtsbtoolfile!F382</f>
        <v>69</v>
      </c>
      <c r="G716">
        <f ca="1">inputfromtsbtoolfile!G382</f>
        <v>25</v>
      </c>
      <c r="H716">
        <f ca="1">inputfromtsbtoolfile!H382</f>
        <v>13</v>
      </c>
      <c r="I716">
        <f ca="1">inputfromtsbtoolfile!I382</f>
        <v>50</v>
      </c>
      <c r="J716">
        <f ca="1">inputfromtsbtoolfile!J382</f>
        <v>50</v>
      </c>
      <c r="K716" t="str">
        <f ca="1">inputfromtsbtoolfile!K382</f>
        <v>[1</v>
      </c>
      <c r="L716">
        <f ca="1">inputfromtsbtoolfile!L382</f>
        <v>4</v>
      </c>
    </row>
    <row r="717" spans="1:12">
      <c r="A717" t="str">
        <f ca="1">inputfromtsbtoolfile!A417</f>
        <v>WR1</v>
      </c>
      <c r="B717" t="str">
        <f ca="1">inputfromtsbtoolfile!B417</f>
        <v xml:space="preserve"> mervyn FERNANDEZ</v>
      </c>
      <c r="C717" t="str">
        <f ca="1">inputfromtsbtoolfile!C417</f>
        <v xml:space="preserve"> Face=0x86</v>
      </c>
      <c r="D717" t="str">
        <f ca="1">inputfromtsbtoolfile!D417</f>
        <v xml:space="preserve"> #86</v>
      </c>
      <c r="E717">
        <f ca="1">inputfromtsbtoolfile!E417</f>
        <v>38</v>
      </c>
      <c r="F717">
        <f ca="1">inputfromtsbtoolfile!F417</f>
        <v>69</v>
      </c>
      <c r="G717">
        <f ca="1">inputfromtsbtoolfile!G417</f>
        <v>50</v>
      </c>
      <c r="H717">
        <f ca="1">inputfromtsbtoolfile!H417</f>
        <v>13</v>
      </c>
      <c r="I717">
        <f ca="1">inputfromtsbtoolfile!I417</f>
        <v>63</v>
      </c>
      <c r="J717">
        <f ca="1">inputfromtsbtoolfile!J417</f>
        <v>63</v>
      </c>
      <c r="K717" t="str">
        <f ca="1">inputfromtsbtoolfile!K417</f>
        <v>[1</v>
      </c>
      <c r="L717">
        <f ca="1">inputfromtsbtoolfile!L417</f>
        <v>6</v>
      </c>
    </row>
    <row r="718" spans="1:12">
      <c r="A718" t="str">
        <f ca="1">inputfromtsbtoolfile!A452</f>
        <v>WR1</v>
      </c>
      <c r="B718" t="str">
        <f ca="1">inputfromtsbtoolfile!B452</f>
        <v xml:space="preserve"> quinn EARLY</v>
      </c>
      <c r="C718" t="str">
        <f ca="1">inputfromtsbtoolfile!C452</f>
        <v xml:space="preserve"> Face=0xaa</v>
      </c>
      <c r="D718" t="str">
        <f ca="1">inputfromtsbtoolfile!D452</f>
        <v xml:space="preserve"> #87</v>
      </c>
      <c r="E718">
        <f ca="1">inputfromtsbtoolfile!E452</f>
        <v>31</v>
      </c>
      <c r="F718">
        <f ca="1">inputfromtsbtoolfile!F452</f>
        <v>69</v>
      </c>
      <c r="G718">
        <f ca="1">inputfromtsbtoolfile!G452</f>
        <v>31</v>
      </c>
      <c r="H718">
        <f ca="1">inputfromtsbtoolfile!H452</f>
        <v>13</v>
      </c>
      <c r="I718">
        <f ca="1">inputfromtsbtoolfile!I452</f>
        <v>50</v>
      </c>
      <c r="J718">
        <f ca="1">inputfromtsbtoolfile!J452</f>
        <v>44</v>
      </c>
      <c r="K718" t="str">
        <f ca="1">inputfromtsbtoolfile!K452</f>
        <v>[1</v>
      </c>
      <c r="L718">
        <f ca="1">inputfromtsbtoolfile!L452</f>
        <v>4</v>
      </c>
    </row>
    <row r="719" spans="1:12">
      <c r="A719" t="str">
        <f ca="1">inputfromtsbtoolfile!A487</f>
        <v>WR1</v>
      </c>
      <c r="B719" t="str">
        <f ca="1">inputfromtsbtoolfile!B487</f>
        <v xml:space="preserve"> brian BLADES</v>
      </c>
      <c r="C719" t="str">
        <f ca="1">inputfromtsbtoolfile!C487</f>
        <v xml:space="preserve"> Face=0x98</v>
      </c>
      <c r="D719" t="str">
        <f ca="1">inputfromtsbtoolfile!D487</f>
        <v xml:space="preserve"> #89</v>
      </c>
      <c r="E719">
        <f ca="1">inputfromtsbtoolfile!E487</f>
        <v>31</v>
      </c>
      <c r="F719">
        <f ca="1">inputfromtsbtoolfile!F487</f>
        <v>69</v>
      </c>
      <c r="G719">
        <f ca="1">inputfromtsbtoolfile!G487</f>
        <v>31</v>
      </c>
      <c r="H719">
        <f ca="1">inputfromtsbtoolfile!H487</f>
        <v>13</v>
      </c>
      <c r="I719">
        <f ca="1">inputfromtsbtoolfile!I487</f>
        <v>50</v>
      </c>
      <c r="J719">
        <f ca="1">inputfromtsbtoolfile!J487</f>
        <v>50</v>
      </c>
      <c r="K719" t="str">
        <f ca="1">inputfromtsbtoolfile!K487</f>
        <v>[1</v>
      </c>
      <c r="L719">
        <f ca="1">inputfromtsbtoolfile!L487</f>
        <v>6</v>
      </c>
    </row>
    <row r="720" spans="1:12">
      <c r="A720" t="str">
        <f ca="1">inputfromtsbtoolfile!A522</f>
        <v>WR1</v>
      </c>
      <c r="B720" t="str">
        <f ca="1">inputfromtsbtoolfile!B522</f>
        <v xml:space="preserve"> art MONK</v>
      </c>
      <c r="C720" t="str">
        <f ca="1">inputfromtsbtoolfile!C522</f>
        <v xml:space="preserve"> Face=0x85</v>
      </c>
      <c r="D720" t="str">
        <f ca="1">inputfromtsbtoolfile!D522</f>
        <v xml:space="preserve"> #81</v>
      </c>
      <c r="E720">
        <f ca="1">inputfromtsbtoolfile!E522</f>
        <v>38</v>
      </c>
      <c r="F720">
        <f ca="1">inputfromtsbtoolfile!F522</f>
        <v>69</v>
      </c>
      <c r="G720">
        <f ca="1">inputfromtsbtoolfile!G522</f>
        <v>44</v>
      </c>
      <c r="H720">
        <f ca="1">inputfromtsbtoolfile!H522</f>
        <v>38</v>
      </c>
      <c r="I720">
        <f ca="1">inputfromtsbtoolfile!I522</f>
        <v>81</v>
      </c>
      <c r="J720">
        <f ca="1">inputfromtsbtoolfile!J522</f>
        <v>63</v>
      </c>
      <c r="K720" t="str">
        <f ca="1">inputfromtsbtoolfile!K522</f>
        <v>[4</v>
      </c>
      <c r="L720">
        <f ca="1">inputfromtsbtoolfile!L522</f>
        <v>10</v>
      </c>
    </row>
    <row r="721" spans="1:12">
      <c r="A721" t="str">
        <f ca="1">inputfromtsbtoolfile!A557</f>
        <v>WR1</v>
      </c>
      <c r="B721" t="str">
        <f ca="1">inputfromtsbtoolfile!B557</f>
        <v xml:space="preserve"> mark INGRAM</v>
      </c>
      <c r="C721" t="str">
        <f ca="1">inputfromtsbtoolfile!C557</f>
        <v xml:space="preserve"> Face=0x91</v>
      </c>
      <c r="D721" t="str">
        <f ca="1">inputfromtsbtoolfile!D557</f>
        <v xml:space="preserve"> #82</v>
      </c>
      <c r="E721">
        <f ca="1">inputfromtsbtoolfile!E557</f>
        <v>44</v>
      </c>
      <c r="F721">
        <f ca="1">inputfromtsbtoolfile!F557</f>
        <v>69</v>
      </c>
      <c r="G721">
        <f ca="1">inputfromtsbtoolfile!G557</f>
        <v>56</v>
      </c>
      <c r="H721">
        <f ca="1">inputfromtsbtoolfile!H557</f>
        <v>13</v>
      </c>
      <c r="I721">
        <f ca="1">inputfromtsbtoolfile!I557</f>
        <v>63</v>
      </c>
      <c r="J721">
        <f ca="1">inputfromtsbtoolfile!J557</f>
        <v>50</v>
      </c>
      <c r="K721" t="str">
        <f ca="1">inputfromtsbtoolfile!K557</f>
        <v>[1</v>
      </c>
      <c r="L721">
        <f ca="1">inputfromtsbtoolfile!L557</f>
        <v>8</v>
      </c>
    </row>
    <row r="722" spans="1:12">
      <c r="A722" t="str">
        <f ca="1">inputfromtsbtoolfile!A592</f>
        <v>WR1</v>
      </c>
      <c r="B722" t="str">
        <f ca="1">inputfromtsbtoolfile!B592</f>
        <v xml:space="preserve"> fred BARNETT</v>
      </c>
      <c r="C722" t="str">
        <f ca="1">inputfromtsbtoolfile!C592</f>
        <v xml:space="preserve"> Face=0x86</v>
      </c>
      <c r="D722" t="str">
        <f ca="1">inputfromtsbtoolfile!D592</f>
        <v xml:space="preserve"> #86</v>
      </c>
      <c r="E722">
        <f ca="1">inputfromtsbtoolfile!E592</f>
        <v>31</v>
      </c>
      <c r="F722">
        <f ca="1">inputfromtsbtoolfile!F592</f>
        <v>69</v>
      </c>
      <c r="G722">
        <f ca="1">inputfromtsbtoolfile!G592</f>
        <v>38</v>
      </c>
      <c r="H722">
        <f ca="1">inputfromtsbtoolfile!H592</f>
        <v>13</v>
      </c>
      <c r="I722">
        <f ca="1">inputfromtsbtoolfile!I592</f>
        <v>50</v>
      </c>
      <c r="J722">
        <f ca="1">inputfromtsbtoolfile!J592</f>
        <v>56</v>
      </c>
      <c r="K722" t="str">
        <f ca="1">inputfromtsbtoolfile!K592</f>
        <v>[1</v>
      </c>
      <c r="L722">
        <f ca="1">inputfromtsbtoolfile!L592</f>
        <v>7</v>
      </c>
    </row>
    <row r="723" spans="1:12">
      <c r="A723" t="str">
        <f ca="1">inputfromtsbtoolfile!A627</f>
        <v>WR1</v>
      </c>
      <c r="B723" t="str">
        <f ca="1">inputfromtsbtoolfile!B627</f>
        <v xml:space="preserve"> ricky PROEHL</v>
      </c>
      <c r="C723" t="str">
        <f ca="1">inputfromtsbtoolfile!C627</f>
        <v xml:space="preserve"> Face=0x4e</v>
      </c>
      <c r="D723" t="str">
        <f ca="1">inputfromtsbtoolfile!D627</f>
        <v xml:space="preserve"> #87</v>
      </c>
      <c r="E723">
        <f ca="1">inputfromtsbtoolfile!E627</f>
        <v>25</v>
      </c>
      <c r="F723">
        <f ca="1">inputfromtsbtoolfile!F627</f>
        <v>69</v>
      </c>
      <c r="G723">
        <f ca="1">inputfromtsbtoolfile!G627</f>
        <v>19</v>
      </c>
      <c r="H723">
        <f ca="1">inputfromtsbtoolfile!H627</f>
        <v>13</v>
      </c>
      <c r="I723">
        <f ca="1">inputfromtsbtoolfile!I627</f>
        <v>50</v>
      </c>
      <c r="J723">
        <f ca="1">inputfromtsbtoolfile!J627</f>
        <v>69</v>
      </c>
      <c r="K723" t="str">
        <f ca="1">inputfromtsbtoolfile!K627</f>
        <v>[1</v>
      </c>
      <c r="L723">
        <f ca="1">inputfromtsbtoolfile!L627</f>
        <v>6</v>
      </c>
    </row>
    <row r="724" spans="1:12">
      <c r="A724" t="str">
        <f ca="1">inputfromtsbtoolfile!A662</f>
        <v>WR1</v>
      </c>
      <c r="B724" t="str">
        <f ca="1">inputfromtsbtoolfile!B662</f>
        <v xml:space="preserve"> kelvin MARTIN</v>
      </c>
      <c r="C724" t="str">
        <f ca="1">inputfromtsbtoolfile!C662</f>
        <v xml:space="preserve"> Face=0x96</v>
      </c>
      <c r="D724" t="str">
        <f ca="1">inputfromtsbtoolfile!D662</f>
        <v xml:space="preserve"> #83</v>
      </c>
      <c r="E724">
        <f ca="1">inputfromtsbtoolfile!E662</f>
        <v>31</v>
      </c>
      <c r="F724">
        <f ca="1">inputfromtsbtoolfile!F662</f>
        <v>69</v>
      </c>
      <c r="G724">
        <f ca="1">inputfromtsbtoolfile!G662</f>
        <v>38</v>
      </c>
      <c r="H724">
        <f ca="1">inputfromtsbtoolfile!H662</f>
        <v>13</v>
      </c>
      <c r="I724">
        <f ca="1">inputfromtsbtoolfile!I662</f>
        <v>50</v>
      </c>
      <c r="J724">
        <f ca="1">inputfromtsbtoolfile!J662</f>
        <v>56</v>
      </c>
      <c r="K724" t="str">
        <f ca="1">inputfromtsbtoolfile!K662</f>
        <v>[1</v>
      </c>
      <c r="L724">
        <f ca="1">inputfromtsbtoolfile!L662</f>
        <v>5</v>
      </c>
    </row>
    <row r="725" spans="1:12">
      <c r="A725" t="str">
        <f ca="1">inputfromtsbtoolfile!A697</f>
        <v>WR1</v>
      </c>
      <c r="B725" t="str">
        <f ca="1">inputfromtsbtoolfile!B697</f>
        <v xml:space="preserve"> ron MORRIS</v>
      </c>
      <c r="C725" t="str">
        <f ca="1">inputfromtsbtoolfile!C697</f>
        <v xml:space="preserve"> Face=0xb7</v>
      </c>
      <c r="D725" t="str">
        <f ca="1">inputfromtsbtoolfile!D697</f>
        <v xml:space="preserve"> #84</v>
      </c>
      <c r="E725">
        <f ca="1">inputfromtsbtoolfile!E697</f>
        <v>31</v>
      </c>
      <c r="F725">
        <f ca="1">inputfromtsbtoolfile!F697</f>
        <v>69</v>
      </c>
      <c r="G725">
        <f ca="1">inputfromtsbtoolfile!G697</f>
        <v>31</v>
      </c>
      <c r="H725">
        <f ca="1">inputfromtsbtoolfile!H697</f>
        <v>13</v>
      </c>
      <c r="I725">
        <f ca="1">inputfromtsbtoolfile!I697</f>
        <v>50</v>
      </c>
      <c r="J725">
        <f ca="1">inputfromtsbtoolfile!J697</f>
        <v>50</v>
      </c>
      <c r="K725" t="str">
        <f ca="1">inputfromtsbtoolfile!K697</f>
        <v>[1</v>
      </c>
      <c r="L725">
        <f ca="1">inputfromtsbtoolfile!L697</f>
        <v>5</v>
      </c>
    </row>
    <row r="726" spans="1:12">
      <c r="A726" t="str">
        <f ca="1">inputfromtsbtoolfile!A732</f>
        <v>WR1</v>
      </c>
      <c r="B726" t="str">
        <f ca="1">inputfromtsbtoolfile!B732</f>
        <v xml:space="preserve"> richard JOHNSON</v>
      </c>
      <c r="C726" t="str">
        <f ca="1">inputfromtsbtoolfile!C732</f>
        <v xml:space="preserve"> Face=0xb8</v>
      </c>
      <c r="D726" t="str">
        <f ca="1">inputfromtsbtoolfile!D732</f>
        <v xml:space="preserve"> #84</v>
      </c>
      <c r="E726">
        <f ca="1">inputfromtsbtoolfile!E732</f>
        <v>25</v>
      </c>
      <c r="F726">
        <f ca="1">inputfromtsbtoolfile!F732</f>
        <v>69</v>
      </c>
      <c r="G726">
        <f ca="1">inputfromtsbtoolfile!G732</f>
        <v>19</v>
      </c>
      <c r="H726">
        <f ca="1">inputfromtsbtoolfile!H732</f>
        <v>13</v>
      </c>
      <c r="I726">
        <f ca="1">inputfromtsbtoolfile!I732</f>
        <v>50</v>
      </c>
      <c r="J726">
        <f ca="1">inputfromtsbtoolfile!J732</f>
        <v>75</v>
      </c>
      <c r="K726" t="str">
        <f ca="1">inputfromtsbtoolfile!K732</f>
        <v>[1</v>
      </c>
      <c r="L726">
        <f ca="1">inputfromtsbtoolfile!L732</f>
        <v>7</v>
      </c>
    </row>
    <row r="727" spans="1:12">
      <c r="A727" t="str">
        <f ca="1">inputfromtsbtoolfile!A767</f>
        <v>WR1</v>
      </c>
      <c r="B727" t="str">
        <f ca="1">inputfromtsbtoolfile!B767</f>
        <v xml:space="preserve"> sterling SHARPE</v>
      </c>
      <c r="C727" t="str">
        <f ca="1">inputfromtsbtoolfile!C767</f>
        <v xml:space="preserve"> Face=0x96</v>
      </c>
      <c r="D727" t="str">
        <f ca="1">inputfromtsbtoolfile!D767</f>
        <v xml:space="preserve"> #84</v>
      </c>
      <c r="E727">
        <f ca="1">inputfromtsbtoolfile!E767</f>
        <v>38</v>
      </c>
      <c r="F727">
        <f ca="1">inputfromtsbtoolfile!F767</f>
        <v>69</v>
      </c>
      <c r="G727">
        <f ca="1">inputfromtsbtoolfile!G767</f>
        <v>50</v>
      </c>
      <c r="H727">
        <f ca="1">inputfromtsbtoolfile!H767</f>
        <v>13</v>
      </c>
      <c r="I727">
        <f ca="1">inputfromtsbtoolfile!I767</f>
        <v>50</v>
      </c>
      <c r="J727">
        <f ca="1">inputfromtsbtoolfile!J767</f>
        <v>75</v>
      </c>
      <c r="K727" t="str">
        <f ca="1">inputfromtsbtoolfile!K767</f>
        <v>[1</v>
      </c>
      <c r="L727">
        <f ca="1">inputfromtsbtoolfile!L767</f>
        <v>8</v>
      </c>
    </row>
    <row r="728" spans="1:12">
      <c r="A728" t="str">
        <f ca="1">inputfromtsbtoolfile!A802</f>
        <v>WR1</v>
      </c>
      <c r="B728" t="str">
        <f ca="1">inputfromtsbtoolfile!B802</f>
        <v xml:space="preserve"> hassan JONES</v>
      </c>
      <c r="C728" t="str">
        <f ca="1">inputfromtsbtoolfile!C802</f>
        <v xml:space="preserve"> Face=0xc0</v>
      </c>
      <c r="D728" t="str">
        <f ca="1">inputfromtsbtoolfile!D802</f>
        <v xml:space="preserve"> #84</v>
      </c>
      <c r="E728">
        <f ca="1">inputfromtsbtoolfile!E802</f>
        <v>31</v>
      </c>
      <c r="F728">
        <f ca="1">inputfromtsbtoolfile!F802</f>
        <v>69</v>
      </c>
      <c r="G728">
        <f ca="1">inputfromtsbtoolfile!G802</f>
        <v>31</v>
      </c>
      <c r="H728">
        <f ca="1">inputfromtsbtoolfile!H802</f>
        <v>13</v>
      </c>
      <c r="I728">
        <f ca="1">inputfromtsbtoolfile!I802</f>
        <v>50</v>
      </c>
      <c r="J728">
        <f ca="1">inputfromtsbtoolfile!J802</f>
        <v>63</v>
      </c>
      <c r="K728" t="str">
        <f ca="1">inputfromtsbtoolfile!K802</f>
        <v>[1</v>
      </c>
      <c r="L728">
        <f ca="1">inputfromtsbtoolfile!L802</f>
        <v>5</v>
      </c>
    </row>
    <row r="729" spans="1:12">
      <c r="A729" t="str">
        <f ca="1">inputfromtsbtoolfile!A837</f>
        <v>WR1</v>
      </c>
      <c r="B729" t="str">
        <f ca="1">inputfromtsbtoolfile!B837</f>
        <v xml:space="preserve"> mark CARRIER</v>
      </c>
      <c r="C729" t="str">
        <f ca="1">inputfromtsbtoolfile!C837</f>
        <v xml:space="preserve"> Face=0xb0</v>
      </c>
      <c r="D729" t="str">
        <f ca="1">inputfromtsbtoolfile!D837</f>
        <v xml:space="preserve"> #88</v>
      </c>
      <c r="E729">
        <f ca="1">inputfromtsbtoolfile!E837</f>
        <v>38</v>
      </c>
      <c r="F729">
        <f ca="1">inputfromtsbtoolfile!F837</f>
        <v>69</v>
      </c>
      <c r="G729">
        <f ca="1">inputfromtsbtoolfile!G837</f>
        <v>44</v>
      </c>
      <c r="H729">
        <f ca="1">inputfromtsbtoolfile!H837</f>
        <v>13</v>
      </c>
      <c r="I729">
        <f ca="1">inputfromtsbtoolfile!I837</f>
        <v>50</v>
      </c>
      <c r="J729">
        <f ca="1">inputfromtsbtoolfile!J837</f>
        <v>63</v>
      </c>
      <c r="K729" t="str">
        <f ca="1">inputfromtsbtoolfile!K837</f>
        <v>[1</v>
      </c>
      <c r="L729">
        <f ca="1">inputfromtsbtoolfile!L837</f>
        <v>7</v>
      </c>
    </row>
    <row r="730" spans="1:12">
      <c r="A730" t="str">
        <f ca="1">inputfromtsbtoolfile!A872</f>
        <v>WR1</v>
      </c>
      <c r="B730" t="str">
        <f ca="1">inputfromtsbtoolfile!B872</f>
        <v xml:space="preserve"> john TAYLOR</v>
      </c>
      <c r="C730" t="str">
        <f ca="1">inputfromtsbtoolfile!C872</f>
        <v xml:space="preserve"> Face=0xc9</v>
      </c>
      <c r="D730" t="str">
        <f ca="1">inputfromtsbtoolfile!D872</f>
        <v xml:space="preserve"> #82</v>
      </c>
      <c r="E730">
        <f ca="1">inputfromtsbtoolfile!E872</f>
        <v>38</v>
      </c>
      <c r="F730">
        <f ca="1">inputfromtsbtoolfile!F872</f>
        <v>69</v>
      </c>
      <c r="G730">
        <f ca="1">inputfromtsbtoolfile!G872</f>
        <v>50</v>
      </c>
      <c r="H730">
        <f ca="1">inputfromtsbtoolfile!H872</f>
        <v>13</v>
      </c>
      <c r="I730">
        <f ca="1">inputfromtsbtoolfile!I872</f>
        <v>63</v>
      </c>
      <c r="J730">
        <f ca="1">inputfromtsbtoolfile!J872</f>
        <v>69</v>
      </c>
      <c r="K730" t="str">
        <f ca="1">inputfromtsbtoolfile!K872</f>
        <v>[6</v>
      </c>
      <c r="L730">
        <f ca="1">inputfromtsbtoolfile!L872</f>
        <v>11</v>
      </c>
    </row>
    <row r="731" spans="1:12">
      <c r="A731" t="str">
        <f ca="1">inputfromtsbtoolfile!A907</f>
        <v>WR1</v>
      </c>
      <c r="B731" t="str">
        <f ca="1">inputfromtsbtoolfile!B907</f>
        <v xml:space="preserve"> henry ELLARD</v>
      </c>
      <c r="C731" t="str">
        <f ca="1">inputfromtsbtoolfile!C907</f>
        <v xml:space="preserve"> Face=0xbd</v>
      </c>
      <c r="D731" t="str">
        <f ca="1">inputfromtsbtoolfile!D907</f>
        <v xml:space="preserve"> #80</v>
      </c>
      <c r="E731">
        <f ca="1">inputfromtsbtoolfile!E907</f>
        <v>44</v>
      </c>
      <c r="F731">
        <f ca="1">inputfromtsbtoolfile!F907</f>
        <v>69</v>
      </c>
      <c r="G731">
        <f ca="1">inputfromtsbtoolfile!G907</f>
        <v>56</v>
      </c>
      <c r="H731">
        <f ca="1">inputfromtsbtoolfile!H907</f>
        <v>13</v>
      </c>
      <c r="I731">
        <f ca="1">inputfromtsbtoolfile!I907</f>
        <v>50</v>
      </c>
      <c r="J731">
        <f ca="1">inputfromtsbtoolfile!J907</f>
        <v>81</v>
      </c>
      <c r="K731" t="str">
        <f ca="1">inputfromtsbtoolfile!K907</f>
        <v>[6</v>
      </c>
      <c r="L731">
        <f ca="1">inputfromtsbtoolfile!L907</f>
        <v>11</v>
      </c>
    </row>
    <row r="732" spans="1:12">
      <c r="A732" t="str">
        <f ca="1">inputfromtsbtoolfile!A942</f>
        <v>WR1</v>
      </c>
      <c r="B732" t="str">
        <f ca="1">inputfromtsbtoolfile!B942</f>
        <v xml:space="preserve"> eric MARTIN</v>
      </c>
      <c r="C732" t="str">
        <f ca="1">inputfromtsbtoolfile!C942</f>
        <v xml:space="preserve"> Face=0xcb</v>
      </c>
      <c r="D732" t="str">
        <f ca="1">inputfromtsbtoolfile!D942</f>
        <v xml:space="preserve"> #84</v>
      </c>
      <c r="E732">
        <f ca="1">inputfromtsbtoolfile!E942</f>
        <v>31</v>
      </c>
      <c r="F732">
        <f ca="1">inputfromtsbtoolfile!F942</f>
        <v>69</v>
      </c>
      <c r="G732">
        <f ca="1">inputfromtsbtoolfile!G942</f>
        <v>38</v>
      </c>
      <c r="H732">
        <f ca="1">inputfromtsbtoolfile!H942</f>
        <v>13</v>
      </c>
      <c r="I732">
        <f ca="1">inputfromtsbtoolfile!I942</f>
        <v>50</v>
      </c>
      <c r="J732">
        <f ca="1">inputfromtsbtoolfile!J942</f>
        <v>69</v>
      </c>
      <c r="K732" t="str">
        <f ca="1">inputfromtsbtoolfile!K942</f>
        <v>[1</v>
      </c>
      <c r="L732">
        <f ca="1">inputfromtsbtoolfile!L942</f>
        <v>7</v>
      </c>
    </row>
    <row r="733" spans="1:12">
      <c r="A733" t="str">
        <f ca="1">inputfromtsbtoolfile!A977</f>
        <v>WR1</v>
      </c>
      <c r="B733" t="str">
        <f ca="1">inputfromtsbtoolfile!B977</f>
        <v xml:space="preserve"> floyd DIXON</v>
      </c>
      <c r="C733" t="str">
        <f ca="1">inputfromtsbtoolfile!C977</f>
        <v xml:space="preserve"> Face=0x8d</v>
      </c>
      <c r="D733" t="str">
        <f ca="1">inputfromtsbtoolfile!D977</f>
        <v xml:space="preserve"> #86</v>
      </c>
      <c r="E733">
        <f ca="1">inputfromtsbtoolfile!E977</f>
        <v>25</v>
      </c>
      <c r="F733">
        <f ca="1">inputfromtsbtoolfile!F977</f>
        <v>69</v>
      </c>
      <c r="G733">
        <f ca="1">inputfromtsbtoolfile!G977</f>
        <v>25</v>
      </c>
      <c r="H733">
        <f ca="1">inputfromtsbtoolfile!H977</f>
        <v>13</v>
      </c>
      <c r="I733">
        <f ca="1">inputfromtsbtoolfile!I977</f>
        <v>50</v>
      </c>
      <c r="J733">
        <f ca="1">inputfromtsbtoolfile!J977</f>
        <v>50</v>
      </c>
      <c r="K733" t="str">
        <f ca="1">inputfromtsbtoolfile!K977</f>
        <v>[1</v>
      </c>
      <c r="L733">
        <f ca="1">inputfromtsbtoolfile!L977</f>
        <v>5</v>
      </c>
    </row>
    <row r="734" spans="1:12">
      <c r="A734" t="str">
        <f ca="1">inputfromtsbtoolfile!A33</f>
        <v>WR2</v>
      </c>
      <c r="B734" t="str">
        <f ca="1">inputfromtsbtoolfile!B33</f>
        <v xml:space="preserve"> andre REED</v>
      </c>
      <c r="C734" t="str">
        <f ca="1">inputfromtsbtoolfile!C33</f>
        <v xml:space="preserve"> Face=0xb6</v>
      </c>
      <c r="D734" t="str">
        <f ca="1">inputfromtsbtoolfile!D33</f>
        <v xml:space="preserve"> #83</v>
      </c>
      <c r="E734">
        <f ca="1">inputfromtsbtoolfile!E33</f>
        <v>25</v>
      </c>
      <c r="F734">
        <f ca="1">inputfromtsbtoolfile!F33</f>
        <v>69</v>
      </c>
      <c r="G734">
        <f ca="1">inputfromtsbtoolfile!G33</f>
        <v>56</v>
      </c>
      <c r="H734">
        <f ca="1">inputfromtsbtoolfile!H33</f>
        <v>13</v>
      </c>
      <c r="I734">
        <f ca="1">inputfromtsbtoolfile!I33</f>
        <v>56</v>
      </c>
      <c r="J734">
        <f ca="1">inputfromtsbtoolfile!J33</f>
        <v>69</v>
      </c>
      <c r="K734" t="str">
        <f ca="1">inputfromtsbtoolfile!K33</f>
        <v>[1</v>
      </c>
      <c r="L734">
        <f ca="1">inputfromtsbtoolfile!L33</f>
        <v>9</v>
      </c>
    </row>
    <row r="735" spans="1:12">
      <c r="A735" t="str">
        <f ca="1">inputfromtsbtoolfile!A68</f>
        <v>WR2</v>
      </c>
      <c r="B735" t="str">
        <f ca="1">inputfromtsbtoolfile!B68</f>
        <v xml:space="preserve"> jessie HESTER</v>
      </c>
      <c r="C735" t="str">
        <f ca="1">inputfromtsbtoolfile!C68</f>
        <v xml:space="preserve"> Face=0xa5</v>
      </c>
      <c r="D735" t="str">
        <f ca="1">inputfromtsbtoolfile!D68</f>
        <v xml:space="preserve"> #84</v>
      </c>
      <c r="E735">
        <f ca="1">inputfromtsbtoolfile!E68</f>
        <v>44</v>
      </c>
      <c r="F735">
        <f ca="1">inputfromtsbtoolfile!F68</f>
        <v>69</v>
      </c>
      <c r="G735">
        <f ca="1">inputfromtsbtoolfile!G68</f>
        <v>38</v>
      </c>
      <c r="H735">
        <f ca="1">inputfromtsbtoolfile!H68</f>
        <v>13</v>
      </c>
      <c r="I735">
        <f ca="1">inputfromtsbtoolfile!I68</f>
        <v>50</v>
      </c>
      <c r="J735">
        <f ca="1">inputfromtsbtoolfile!J68</f>
        <v>63</v>
      </c>
      <c r="K735" t="str">
        <f ca="1">inputfromtsbtoolfile!K68</f>
        <v>[1</v>
      </c>
      <c r="L735">
        <f ca="1">inputfromtsbtoolfile!L68</f>
        <v>4</v>
      </c>
    </row>
    <row r="736" spans="1:12">
      <c r="A736" t="str">
        <f ca="1">inputfromtsbtoolfile!A103</f>
        <v>WR2</v>
      </c>
      <c r="B736" t="str">
        <f ca="1">inputfromtsbtoolfile!B103</f>
        <v xml:space="preserve"> mark DUPER</v>
      </c>
      <c r="C736" t="str">
        <f ca="1">inputfromtsbtoolfile!C103</f>
        <v xml:space="preserve"> Face=0x84</v>
      </c>
      <c r="D736" t="str">
        <f ca="1">inputfromtsbtoolfile!D103</f>
        <v xml:space="preserve"> #85</v>
      </c>
      <c r="E736">
        <f ca="1">inputfromtsbtoolfile!E103</f>
        <v>38</v>
      </c>
      <c r="F736">
        <f ca="1">inputfromtsbtoolfile!F103</f>
        <v>69</v>
      </c>
      <c r="G736">
        <f ca="1">inputfromtsbtoolfile!G103</f>
        <v>50</v>
      </c>
      <c r="H736">
        <f ca="1">inputfromtsbtoolfile!H103</f>
        <v>13</v>
      </c>
      <c r="I736">
        <f ca="1">inputfromtsbtoolfile!I103</f>
        <v>50</v>
      </c>
      <c r="J736">
        <f ca="1">inputfromtsbtoolfile!J103</f>
        <v>63</v>
      </c>
      <c r="K736" t="str">
        <f ca="1">inputfromtsbtoolfile!K103</f>
        <v>[1</v>
      </c>
      <c r="L736">
        <f ca="1">inputfromtsbtoolfile!L103</f>
        <v>6</v>
      </c>
    </row>
    <row r="737" spans="1:12">
      <c r="A737" t="str">
        <f ca="1">inputfromtsbtoolfile!A138</f>
        <v>WR2</v>
      </c>
      <c r="B737" t="str">
        <f ca="1">inputfromtsbtoolfile!B138</f>
        <v xml:space="preserve"> hart lee DYKES</v>
      </c>
      <c r="C737" t="str">
        <f ca="1">inputfromtsbtoolfile!C138</f>
        <v xml:space="preserve"> Face=0x91</v>
      </c>
      <c r="D737" t="str">
        <f ca="1">inputfromtsbtoolfile!D138</f>
        <v xml:space="preserve"> #88</v>
      </c>
      <c r="E737">
        <f ca="1">inputfromtsbtoolfile!E138</f>
        <v>31</v>
      </c>
      <c r="F737">
        <f ca="1">inputfromtsbtoolfile!F138</f>
        <v>69</v>
      </c>
      <c r="G737">
        <f ca="1">inputfromtsbtoolfile!G138</f>
        <v>31</v>
      </c>
      <c r="H737">
        <f ca="1">inputfromtsbtoolfile!H138</f>
        <v>13</v>
      </c>
      <c r="I737">
        <f ca="1">inputfromtsbtoolfile!I138</f>
        <v>50</v>
      </c>
      <c r="J737">
        <f ca="1">inputfromtsbtoolfile!J138</f>
        <v>50</v>
      </c>
      <c r="K737" t="str">
        <f ca="1">inputfromtsbtoolfile!K138</f>
        <v>[1</v>
      </c>
      <c r="L737">
        <f ca="1">inputfromtsbtoolfile!L138</f>
        <v>4</v>
      </c>
    </row>
    <row r="738" spans="1:12">
      <c r="A738" t="str">
        <f ca="1">inputfromtsbtoolfile!A173</f>
        <v>WR2</v>
      </c>
      <c r="B738" t="str">
        <f ca="1">inputfromtsbtoolfile!B173</f>
        <v xml:space="preserve"> rob MOORE</v>
      </c>
      <c r="C738" t="str">
        <f ca="1">inputfromtsbtoolfile!C173</f>
        <v xml:space="preserve"> Face=0x8d</v>
      </c>
      <c r="D738" t="str">
        <f ca="1">inputfromtsbtoolfile!D173</f>
        <v xml:space="preserve"> #85</v>
      </c>
      <c r="E738">
        <f ca="1">inputfromtsbtoolfile!E173</f>
        <v>31</v>
      </c>
      <c r="F738">
        <f ca="1">inputfromtsbtoolfile!F173</f>
        <v>69</v>
      </c>
      <c r="G738">
        <f ca="1">inputfromtsbtoolfile!G173</f>
        <v>31</v>
      </c>
      <c r="H738">
        <f ca="1">inputfromtsbtoolfile!H173</f>
        <v>13</v>
      </c>
      <c r="I738">
        <f ca="1">inputfromtsbtoolfile!I173</f>
        <v>50</v>
      </c>
      <c r="J738">
        <f ca="1">inputfromtsbtoolfile!J173</f>
        <v>50</v>
      </c>
      <c r="K738" t="str">
        <f ca="1">inputfromtsbtoolfile!K173</f>
        <v>[1</v>
      </c>
      <c r="L738">
        <f ca="1">inputfromtsbtoolfile!L173</f>
        <v>4</v>
      </c>
    </row>
    <row r="739" spans="1:12">
      <c r="A739" t="str">
        <f ca="1">inputfromtsbtoolfile!A208</f>
        <v>WR2</v>
      </c>
      <c r="B739" t="str">
        <f ca="1">inputfromtsbtoolfile!B208</f>
        <v xml:space="preserve"> eddie BROWN</v>
      </c>
      <c r="C739" t="str">
        <f ca="1">inputfromtsbtoolfile!C208</f>
        <v xml:space="preserve"> Face=0xc1</v>
      </c>
      <c r="D739" t="str">
        <f ca="1">inputfromtsbtoolfile!D208</f>
        <v xml:space="preserve"> #81</v>
      </c>
      <c r="E739">
        <f ca="1">inputfromtsbtoolfile!E208</f>
        <v>31</v>
      </c>
      <c r="F739">
        <f ca="1">inputfromtsbtoolfile!F208</f>
        <v>69</v>
      </c>
      <c r="G739">
        <f ca="1">inputfromtsbtoolfile!G208</f>
        <v>38</v>
      </c>
      <c r="H739">
        <f ca="1">inputfromtsbtoolfile!H208</f>
        <v>13</v>
      </c>
      <c r="I739">
        <f ca="1">inputfromtsbtoolfile!I208</f>
        <v>50</v>
      </c>
      <c r="J739">
        <f ca="1">inputfromtsbtoolfile!J208</f>
        <v>56</v>
      </c>
      <c r="K739" t="str">
        <f ca="1">inputfromtsbtoolfile!K208</f>
        <v>[1</v>
      </c>
      <c r="L739">
        <f ca="1">inputfromtsbtoolfile!L208</f>
        <v>7</v>
      </c>
    </row>
    <row r="740" spans="1:12">
      <c r="A740" t="str">
        <f ca="1">inputfromtsbtoolfile!A243</f>
        <v>WR2</v>
      </c>
      <c r="B740" t="str">
        <f ca="1">inputfromtsbtoolfile!B243</f>
        <v xml:space="preserve"> reggie LANGHORNE</v>
      </c>
      <c r="C740" t="str">
        <f ca="1">inputfromtsbtoolfile!C243</f>
        <v xml:space="preserve"> Face=0xb8</v>
      </c>
      <c r="D740" t="str">
        <f ca="1">inputfromtsbtoolfile!D243</f>
        <v xml:space="preserve"> #88</v>
      </c>
      <c r="E740">
        <f ca="1">inputfromtsbtoolfile!E243</f>
        <v>25</v>
      </c>
      <c r="F740">
        <f ca="1">inputfromtsbtoolfile!F243</f>
        <v>69</v>
      </c>
      <c r="G740">
        <f ca="1">inputfromtsbtoolfile!G243</f>
        <v>25</v>
      </c>
      <c r="H740">
        <f ca="1">inputfromtsbtoolfile!H243</f>
        <v>13</v>
      </c>
      <c r="I740">
        <f ca="1">inputfromtsbtoolfile!I243</f>
        <v>50</v>
      </c>
      <c r="J740">
        <f ca="1">inputfromtsbtoolfile!J243</f>
        <v>50</v>
      </c>
      <c r="K740" t="str">
        <f ca="1">inputfromtsbtoolfile!K243</f>
        <v>[1</v>
      </c>
      <c r="L740">
        <f ca="1">inputfromtsbtoolfile!L243</f>
        <v>4</v>
      </c>
    </row>
    <row r="741" spans="1:12">
      <c r="A741" t="str">
        <f ca="1">inputfromtsbtoolfile!A278</f>
        <v>WR2</v>
      </c>
      <c r="B741" t="str">
        <f ca="1">inputfromtsbtoolfile!B278</f>
        <v xml:space="preserve"> drew HILL</v>
      </c>
      <c r="C741" t="str">
        <f ca="1">inputfromtsbtoolfile!C278</f>
        <v xml:space="preserve"> Face=0xc7</v>
      </c>
      <c r="D741" t="str">
        <f ca="1">inputfromtsbtoolfile!D278</f>
        <v xml:space="preserve"> #85</v>
      </c>
      <c r="E741">
        <f ca="1">inputfromtsbtoolfile!E278</f>
        <v>44</v>
      </c>
      <c r="F741">
        <f ca="1">inputfromtsbtoolfile!F278</f>
        <v>69</v>
      </c>
      <c r="G741">
        <f ca="1">inputfromtsbtoolfile!G278</f>
        <v>63</v>
      </c>
      <c r="H741">
        <f ca="1">inputfromtsbtoolfile!H278</f>
        <v>13</v>
      </c>
      <c r="I741">
        <f ca="1">inputfromtsbtoolfile!I278</f>
        <v>81</v>
      </c>
      <c r="J741">
        <f ca="1">inputfromtsbtoolfile!J278</f>
        <v>75</v>
      </c>
      <c r="K741" t="str">
        <f ca="1">inputfromtsbtoolfile!K278</f>
        <v>[1</v>
      </c>
      <c r="L741">
        <f ca="1">inputfromtsbtoolfile!L278</f>
        <v>10</v>
      </c>
    </row>
    <row r="742" spans="1:12">
      <c r="A742" t="str">
        <f ca="1">inputfromtsbtoolfile!A313</f>
        <v>WR2</v>
      </c>
      <c r="B742" t="str">
        <f ca="1">inputfromtsbtoolfile!B313</f>
        <v xml:space="preserve"> derek HILL</v>
      </c>
      <c r="C742" t="str">
        <f ca="1">inputfromtsbtoolfile!C313</f>
        <v xml:space="preserve"> Face=0xcd</v>
      </c>
      <c r="D742" t="str">
        <f ca="1">inputfromtsbtoolfile!D313</f>
        <v xml:space="preserve"> #82</v>
      </c>
      <c r="E742">
        <f ca="1">inputfromtsbtoolfile!E313</f>
        <v>25</v>
      </c>
      <c r="F742">
        <f ca="1">inputfromtsbtoolfile!F313</f>
        <v>69</v>
      </c>
      <c r="G742">
        <f ca="1">inputfromtsbtoolfile!G313</f>
        <v>25</v>
      </c>
      <c r="H742">
        <f ca="1">inputfromtsbtoolfile!H313</f>
        <v>13</v>
      </c>
      <c r="I742">
        <f ca="1">inputfromtsbtoolfile!I313</f>
        <v>81</v>
      </c>
      <c r="J742">
        <f ca="1">inputfromtsbtoolfile!J313</f>
        <v>44</v>
      </c>
      <c r="K742" t="str">
        <f ca="1">inputfromtsbtoolfile!K313</f>
        <v>[1</v>
      </c>
      <c r="L742">
        <f ca="1">inputfromtsbtoolfile!L313</f>
        <v>4</v>
      </c>
    </row>
    <row r="743" spans="1:12">
      <c r="A743" t="str">
        <f ca="1">inputfromtsbtoolfile!A348</f>
        <v>WR2</v>
      </c>
      <c r="B743" t="str">
        <f ca="1">inputfromtsbtoolfile!B348</f>
        <v xml:space="preserve"> mark JACKSON</v>
      </c>
      <c r="C743" t="str">
        <f ca="1">inputfromtsbtoolfile!C348</f>
        <v xml:space="preserve"> Face=0xb0</v>
      </c>
      <c r="D743" t="str">
        <f ca="1">inputfromtsbtoolfile!D348</f>
        <v xml:space="preserve"> #80</v>
      </c>
      <c r="E743">
        <f ca="1">inputfromtsbtoolfile!E348</f>
        <v>38</v>
      </c>
      <c r="F743">
        <f ca="1">inputfromtsbtoolfile!F348</f>
        <v>69</v>
      </c>
      <c r="G743">
        <f ca="1">inputfromtsbtoolfile!G348</f>
        <v>44</v>
      </c>
      <c r="H743">
        <f ca="1">inputfromtsbtoolfile!H348</f>
        <v>13</v>
      </c>
      <c r="I743">
        <f ca="1">inputfromtsbtoolfile!I348</f>
        <v>50</v>
      </c>
      <c r="J743">
        <f ca="1">inputfromtsbtoolfile!J348</f>
        <v>69</v>
      </c>
      <c r="K743" t="str">
        <f ca="1">inputfromtsbtoolfile!K348</f>
        <v>[1</v>
      </c>
      <c r="L743">
        <f ca="1">inputfromtsbtoolfile!L348</f>
        <v>8</v>
      </c>
    </row>
    <row r="744" spans="1:12">
      <c r="A744" t="str">
        <f ca="1">inputfromtsbtoolfile!A383</f>
        <v>WR2</v>
      </c>
      <c r="B744" t="str">
        <f ca="1">inputfromtsbtoolfile!B383</f>
        <v xml:space="preserve"> stephone PAIGE</v>
      </c>
      <c r="C744" t="str">
        <f ca="1">inputfromtsbtoolfile!C383</f>
        <v xml:space="preserve"> Face=0x85</v>
      </c>
      <c r="D744" t="str">
        <f ca="1">inputfromtsbtoolfile!D383</f>
        <v xml:space="preserve"> #83</v>
      </c>
      <c r="E744">
        <f ca="1">inputfromtsbtoolfile!E383</f>
        <v>38</v>
      </c>
      <c r="F744">
        <f ca="1">inputfromtsbtoolfile!F383</f>
        <v>69</v>
      </c>
      <c r="G744">
        <f ca="1">inputfromtsbtoolfile!G383</f>
        <v>50</v>
      </c>
      <c r="H744">
        <f ca="1">inputfromtsbtoolfile!H383</f>
        <v>13</v>
      </c>
      <c r="I744">
        <f ca="1">inputfromtsbtoolfile!I383</f>
        <v>50</v>
      </c>
      <c r="J744">
        <f ca="1">inputfromtsbtoolfile!J383</f>
        <v>75</v>
      </c>
      <c r="K744" t="str">
        <f ca="1">inputfromtsbtoolfile!K383</f>
        <v>[1</v>
      </c>
      <c r="L744">
        <f ca="1">inputfromtsbtoolfile!L383</f>
        <v>6</v>
      </c>
    </row>
    <row r="745" spans="1:12">
      <c r="A745" t="str">
        <f ca="1">inputfromtsbtoolfile!A418</f>
        <v>WR2</v>
      </c>
      <c r="B745" t="str">
        <f ca="1">inputfromtsbtoolfile!B418</f>
        <v xml:space="preserve"> willie GAULT</v>
      </c>
      <c r="C745" t="str">
        <f ca="1">inputfromtsbtoolfile!C418</f>
        <v xml:space="preserve"> Face=0x84</v>
      </c>
      <c r="D745" t="str">
        <f ca="1">inputfromtsbtoolfile!D418</f>
        <v xml:space="preserve"> #83</v>
      </c>
      <c r="E745">
        <f ca="1">inputfromtsbtoolfile!E418</f>
        <v>44</v>
      </c>
      <c r="F745">
        <f ca="1">inputfromtsbtoolfile!F418</f>
        <v>69</v>
      </c>
      <c r="G745">
        <f ca="1">inputfromtsbtoolfile!G418</f>
        <v>63</v>
      </c>
      <c r="H745">
        <f ca="1">inputfromtsbtoolfile!H418</f>
        <v>13</v>
      </c>
      <c r="I745">
        <f ca="1">inputfromtsbtoolfile!I418</f>
        <v>50</v>
      </c>
      <c r="J745">
        <f ca="1">inputfromtsbtoolfile!J418</f>
        <v>56</v>
      </c>
      <c r="K745" t="str">
        <f ca="1">inputfromtsbtoolfile!K418</f>
        <v>[1</v>
      </c>
      <c r="L745">
        <f ca="1">inputfromtsbtoolfile!L418</f>
        <v>5</v>
      </c>
    </row>
    <row r="746" spans="1:12">
      <c r="A746" t="str">
        <f ca="1">inputfromtsbtoolfile!A453</f>
        <v>WR2</v>
      </c>
      <c r="B746" t="str">
        <f ca="1">inputfromtsbtoolfile!B453</f>
        <v xml:space="preserve"> anthony MILLER</v>
      </c>
      <c r="C746" t="str">
        <f ca="1">inputfromtsbtoolfile!C453</f>
        <v xml:space="preserve"> Face=0x97</v>
      </c>
      <c r="D746" t="str">
        <f ca="1">inputfromtsbtoolfile!D453</f>
        <v xml:space="preserve"> #83</v>
      </c>
      <c r="E746">
        <f ca="1">inputfromtsbtoolfile!E453</f>
        <v>38</v>
      </c>
      <c r="F746">
        <f ca="1">inputfromtsbtoolfile!F453</f>
        <v>69</v>
      </c>
      <c r="G746">
        <f ca="1">inputfromtsbtoolfile!G453</f>
        <v>44</v>
      </c>
      <c r="H746">
        <f ca="1">inputfromtsbtoolfile!H453</f>
        <v>13</v>
      </c>
      <c r="I746">
        <f ca="1">inputfromtsbtoolfile!I453</f>
        <v>50</v>
      </c>
      <c r="J746">
        <f ca="1">inputfromtsbtoolfile!J453</f>
        <v>69</v>
      </c>
      <c r="K746" t="str">
        <f ca="1">inputfromtsbtoolfile!K453</f>
        <v>[1</v>
      </c>
      <c r="L746">
        <f ca="1">inputfromtsbtoolfile!L453</f>
        <v>6</v>
      </c>
    </row>
    <row r="747" spans="1:12">
      <c r="A747" t="str">
        <f ca="1">inputfromtsbtoolfile!A488</f>
        <v>WR2</v>
      </c>
      <c r="B747" t="str">
        <f ca="1">inputfromtsbtoolfile!B488</f>
        <v xml:space="preserve"> tommy KANE</v>
      </c>
      <c r="C747" t="str">
        <f ca="1">inputfromtsbtoolfile!C488</f>
        <v xml:space="preserve"> Face=0x9b</v>
      </c>
      <c r="D747" t="str">
        <f ca="1">inputfromtsbtoolfile!D488</f>
        <v xml:space="preserve"> #81</v>
      </c>
      <c r="E747">
        <f ca="1">inputfromtsbtoolfile!E488</f>
        <v>31</v>
      </c>
      <c r="F747">
        <f ca="1">inputfromtsbtoolfile!F488</f>
        <v>69</v>
      </c>
      <c r="G747">
        <f ca="1">inputfromtsbtoolfile!G488</f>
        <v>38</v>
      </c>
      <c r="H747">
        <f ca="1">inputfromtsbtoolfile!H488</f>
        <v>13</v>
      </c>
      <c r="I747">
        <f ca="1">inputfromtsbtoolfile!I488</f>
        <v>50</v>
      </c>
      <c r="J747">
        <f ca="1">inputfromtsbtoolfile!J488</f>
        <v>56</v>
      </c>
      <c r="K747" t="str">
        <f ca="1">inputfromtsbtoolfile!K488</f>
        <v>[1</v>
      </c>
      <c r="L747">
        <f ca="1">inputfromtsbtoolfile!L488</f>
        <v>6</v>
      </c>
    </row>
    <row r="748" spans="1:12">
      <c r="A748" t="str">
        <f ca="1">inputfromtsbtoolfile!A523</f>
        <v>WR2</v>
      </c>
      <c r="B748" t="str">
        <f ca="1">inputfromtsbtoolfile!B523</f>
        <v xml:space="preserve"> gary CLARK</v>
      </c>
      <c r="C748" t="str">
        <f ca="1">inputfromtsbtoolfile!C523</f>
        <v xml:space="preserve"> Face=0xc4</v>
      </c>
      <c r="D748" t="str">
        <f ca="1">inputfromtsbtoolfile!D523</f>
        <v xml:space="preserve"> #84</v>
      </c>
      <c r="E748">
        <f ca="1">inputfromtsbtoolfile!E523</f>
        <v>38</v>
      </c>
      <c r="F748">
        <f ca="1">inputfromtsbtoolfile!F523</f>
        <v>69</v>
      </c>
      <c r="G748">
        <f ca="1">inputfromtsbtoolfile!G523</f>
        <v>50</v>
      </c>
      <c r="H748">
        <f ca="1">inputfromtsbtoolfile!H523</f>
        <v>13</v>
      </c>
      <c r="I748">
        <f ca="1">inputfromtsbtoolfile!I523</f>
        <v>81</v>
      </c>
      <c r="J748">
        <f ca="1">inputfromtsbtoolfile!J523</f>
        <v>75</v>
      </c>
      <c r="K748" t="str">
        <f ca="1">inputfromtsbtoolfile!K523</f>
        <v>[6</v>
      </c>
      <c r="L748">
        <f ca="1">inputfromtsbtoolfile!L523</f>
        <v>5</v>
      </c>
    </row>
    <row r="749" spans="1:12">
      <c r="A749" t="str">
        <f ca="1">inputfromtsbtoolfile!A558</f>
        <v>WR2</v>
      </c>
      <c r="B749" t="str">
        <f ca="1">inputfromtsbtoolfile!B558</f>
        <v xml:space="preserve"> stephen BAKER</v>
      </c>
      <c r="C749" t="str">
        <f ca="1">inputfromtsbtoolfile!C558</f>
        <v xml:space="preserve"> Face=0xa3</v>
      </c>
      <c r="D749" t="str">
        <f ca="1">inputfromtsbtoolfile!D558</f>
        <v xml:space="preserve"> #85</v>
      </c>
      <c r="E749">
        <f ca="1">inputfromtsbtoolfile!E558</f>
        <v>44</v>
      </c>
      <c r="F749">
        <f ca="1">inputfromtsbtoolfile!F558</f>
        <v>69</v>
      </c>
      <c r="G749">
        <f ca="1">inputfromtsbtoolfile!G558</f>
        <v>56</v>
      </c>
      <c r="H749">
        <f ca="1">inputfromtsbtoolfile!H558</f>
        <v>13</v>
      </c>
      <c r="I749">
        <f ca="1">inputfromtsbtoolfile!I558</f>
        <v>69</v>
      </c>
      <c r="J749">
        <f ca="1">inputfromtsbtoolfile!J558</f>
        <v>56</v>
      </c>
      <c r="K749" t="str">
        <f ca="1">inputfromtsbtoolfile!K558</f>
        <v>[1</v>
      </c>
      <c r="L749">
        <f ca="1">inputfromtsbtoolfile!L558</f>
        <v>8</v>
      </c>
    </row>
    <row r="750" spans="1:12">
      <c r="A750" t="str">
        <f ca="1">inputfromtsbtoolfile!A593</f>
        <v>WR2</v>
      </c>
      <c r="B750" t="str">
        <f ca="1">inputfromtsbtoolfile!B593</f>
        <v xml:space="preserve"> calvin WILLIAMS</v>
      </c>
      <c r="C750" t="str">
        <f ca="1">inputfromtsbtoolfile!C593</f>
        <v xml:space="preserve"> Face=0x89</v>
      </c>
      <c r="D750" t="str">
        <f ca="1">inputfromtsbtoolfile!D593</f>
        <v xml:space="preserve"> #89</v>
      </c>
      <c r="E750">
        <f ca="1">inputfromtsbtoolfile!E593</f>
        <v>31</v>
      </c>
      <c r="F750">
        <f ca="1">inputfromtsbtoolfile!F593</f>
        <v>69</v>
      </c>
      <c r="G750">
        <f ca="1">inputfromtsbtoolfile!G593</f>
        <v>31</v>
      </c>
      <c r="H750">
        <f ca="1">inputfromtsbtoolfile!H593</f>
        <v>13</v>
      </c>
      <c r="I750">
        <f ca="1">inputfromtsbtoolfile!I593</f>
        <v>50</v>
      </c>
      <c r="J750">
        <f ca="1">inputfromtsbtoolfile!J593</f>
        <v>50</v>
      </c>
      <c r="K750" t="str">
        <f ca="1">inputfromtsbtoolfile!K593</f>
        <v>[1</v>
      </c>
      <c r="L750">
        <f ca="1">inputfromtsbtoolfile!L593</f>
        <v>6</v>
      </c>
    </row>
    <row r="751" spans="1:12">
      <c r="A751" t="str">
        <f ca="1">inputfromtsbtoolfile!A628</f>
        <v>WR2</v>
      </c>
      <c r="B751" t="str">
        <f ca="1">inputfromtsbtoolfile!B628</f>
        <v xml:space="preserve"> ernie JONES</v>
      </c>
      <c r="C751" t="str">
        <f ca="1">inputfromtsbtoolfile!C628</f>
        <v xml:space="preserve"> Face=0xa2</v>
      </c>
      <c r="D751" t="str">
        <f ca="1">inputfromtsbtoolfile!D628</f>
        <v xml:space="preserve"> #86</v>
      </c>
      <c r="E751">
        <f ca="1">inputfromtsbtoolfile!E628</f>
        <v>31</v>
      </c>
      <c r="F751">
        <f ca="1">inputfromtsbtoolfile!F628</f>
        <v>69</v>
      </c>
      <c r="G751">
        <f ca="1">inputfromtsbtoolfile!G628</f>
        <v>38</v>
      </c>
      <c r="H751">
        <f ca="1">inputfromtsbtoolfile!H628</f>
        <v>13</v>
      </c>
      <c r="I751">
        <f ca="1">inputfromtsbtoolfile!I628</f>
        <v>50</v>
      </c>
      <c r="J751">
        <f ca="1">inputfromtsbtoolfile!J628</f>
        <v>56</v>
      </c>
      <c r="K751" t="str">
        <f ca="1">inputfromtsbtoolfile!K628</f>
        <v>[1</v>
      </c>
      <c r="L751">
        <f ca="1">inputfromtsbtoolfile!L628</f>
        <v>4</v>
      </c>
    </row>
    <row r="752" spans="1:12">
      <c r="A752" t="str">
        <f ca="1">inputfromtsbtoolfile!A663</f>
        <v>WR2</v>
      </c>
      <c r="B752" t="str">
        <f ca="1">inputfromtsbtoolfile!B663</f>
        <v xml:space="preserve"> michael IRVIN</v>
      </c>
      <c r="C752" t="str">
        <f ca="1">inputfromtsbtoolfile!C663</f>
        <v xml:space="preserve"> Face=0xa1</v>
      </c>
      <c r="D752" t="str">
        <f ca="1">inputfromtsbtoolfile!D663</f>
        <v xml:space="preserve"> #88</v>
      </c>
      <c r="E752">
        <f ca="1">inputfromtsbtoolfile!E663</f>
        <v>38</v>
      </c>
      <c r="F752">
        <f ca="1">inputfromtsbtoolfile!F663</f>
        <v>69</v>
      </c>
      <c r="G752">
        <f ca="1">inputfromtsbtoolfile!G663</f>
        <v>44</v>
      </c>
      <c r="H752">
        <f ca="1">inputfromtsbtoolfile!H663</f>
        <v>13</v>
      </c>
      <c r="I752">
        <f ca="1">inputfromtsbtoolfile!I663</f>
        <v>50</v>
      </c>
      <c r="J752">
        <f ca="1">inputfromtsbtoolfile!J663</f>
        <v>50</v>
      </c>
      <c r="K752" t="str">
        <f ca="1">inputfromtsbtoolfile!K663</f>
        <v>[1</v>
      </c>
      <c r="L752">
        <f ca="1">inputfromtsbtoolfile!L663</f>
        <v>3</v>
      </c>
    </row>
    <row r="753" spans="1:12">
      <c r="A753" t="str">
        <f ca="1">inputfromtsbtoolfile!A698</f>
        <v>WR2</v>
      </c>
      <c r="B753" t="str">
        <f ca="1">inputfromtsbtoolfile!B698</f>
        <v xml:space="preserve"> wendell DAVIS</v>
      </c>
      <c r="C753" t="str">
        <f ca="1">inputfromtsbtoolfile!C698</f>
        <v xml:space="preserve"> Face=0x91</v>
      </c>
      <c r="D753" t="str">
        <f ca="1">inputfromtsbtoolfile!D698</f>
        <v xml:space="preserve"> #82</v>
      </c>
      <c r="E753">
        <f ca="1">inputfromtsbtoolfile!E698</f>
        <v>31</v>
      </c>
      <c r="F753">
        <f ca="1">inputfromtsbtoolfile!F698</f>
        <v>69</v>
      </c>
      <c r="G753">
        <f ca="1">inputfromtsbtoolfile!G698</f>
        <v>31</v>
      </c>
      <c r="H753">
        <f ca="1">inputfromtsbtoolfile!H698</f>
        <v>13</v>
      </c>
      <c r="I753">
        <f ca="1">inputfromtsbtoolfile!I698</f>
        <v>50</v>
      </c>
      <c r="J753">
        <f ca="1">inputfromtsbtoolfile!J698</f>
        <v>50</v>
      </c>
      <c r="K753" t="str">
        <f ca="1">inputfromtsbtoolfile!K698</f>
        <v>[1</v>
      </c>
      <c r="L753">
        <f ca="1">inputfromtsbtoolfile!L698</f>
        <v>5</v>
      </c>
    </row>
    <row r="754" spans="1:12">
      <c r="A754" t="str">
        <f ca="1">inputfromtsbtoolfile!A733</f>
        <v>WR2</v>
      </c>
      <c r="B754" t="str">
        <f ca="1">inputfromtsbtoolfile!B733</f>
        <v xml:space="preserve"> robert CLARK</v>
      </c>
      <c r="C754" t="str">
        <f ca="1">inputfromtsbtoolfile!C733</f>
        <v xml:space="preserve"> Face=0xa1</v>
      </c>
      <c r="D754" t="str">
        <f ca="1">inputfromtsbtoolfile!D733</f>
        <v xml:space="preserve"> #82</v>
      </c>
      <c r="E754">
        <f ca="1">inputfromtsbtoolfile!E733</f>
        <v>38</v>
      </c>
      <c r="F754">
        <f ca="1">inputfromtsbtoolfile!F733</f>
        <v>69</v>
      </c>
      <c r="G754">
        <f ca="1">inputfromtsbtoolfile!G733</f>
        <v>44</v>
      </c>
      <c r="H754">
        <f ca="1">inputfromtsbtoolfile!H733</f>
        <v>13</v>
      </c>
      <c r="I754">
        <f ca="1">inputfromtsbtoolfile!I733</f>
        <v>50</v>
      </c>
      <c r="J754">
        <f ca="1">inputfromtsbtoolfile!J733</f>
        <v>69</v>
      </c>
      <c r="K754" t="str">
        <f ca="1">inputfromtsbtoolfile!K733</f>
        <v>[1</v>
      </c>
      <c r="L754">
        <f ca="1">inputfromtsbtoolfile!L733</f>
        <v>6</v>
      </c>
    </row>
    <row r="755" spans="1:12">
      <c r="A755" t="str">
        <f ca="1">inputfromtsbtoolfile!A768</f>
        <v>WR2</v>
      </c>
      <c r="B755" t="str">
        <f ca="1">inputfromtsbtoolfile!B768</f>
        <v xml:space="preserve"> perry KEMP</v>
      </c>
      <c r="C755" t="str">
        <f ca="1">inputfromtsbtoolfile!C768</f>
        <v xml:space="preserve"> Face=0x82</v>
      </c>
      <c r="D755" t="str">
        <f ca="1">inputfromtsbtoolfile!D768</f>
        <v xml:space="preserve"> #81</v>
      </c>
      <c r="E755">
        <f ca="1">inputfromtsbtoolfile!E768</f>
        <v>31</v>
      </c>
      <c r="F755">
        <f ca="1">inputfromtsbtoolfile!F768</f>
        <v>69</v>
      </c>
      <c r="G755">
        <f ca="1">inputfromtsbtoolfile!G768</f>
        <v>31</v>
      </c>
      <c r="H755">
        <f ca="1">inputfromtsbtoolfile!H768</f>
        <v>13</v>
      </c>
      <c r="I755">
        <f ca="1">inputfromtsbtoolfile!I768</f>
        <v>50</v>
      </c>
      <c r="J755">
        <f ca="1">inputfromtsbtoolfile!J768</f>
        <v>50</v>
      </c>
      <c r="K755" t="str">
        <f ca="1">inputfromtsbtoolfile!K768</f>
        <v>[1</v>
      </c>
      <c r="L755">
        <f ca="1">inputfromtsbtoolfile!L768</f>
        <v>5</v>
      </c>
    </row>
    <row r="756" spans="1:12">
      <c r="A756" t="str">
        <f ca="1">inputfromtsbtoolfile!A803</f>
        <v>WR2</v>
      </c>
      <c r="B756" t="str">
        <f ca="1">inputfromtsbtoolfile!B803</f>
        <v xml:space="preserve"> anthony CARTER</v>
      </c>
      <c r="C756" t="str">
        <f ca="1">inputfromtsbtoolfile!C803</f>
        <v xml:space="preserve"> Face=0x9f</v>
      </c>
      <c r="D756" t="str">
        <f ca="1">inputfromtsbtoolfile!D803</f>
        <v xml:space="preserve"> #81</v>
      </c>
      <c r="E756">
        <f ca="1">inputfromtsbtoolfile!E803</f>
        <v>44</v>
      </c>
      <c r="F756">
        <f ca="1">inputfromtsbtoolfile!F803</f>
        <v>69</v>
      </c>
      <c r="G756">
        <f ca="1">inputfromtsbtoolfile!G803</f>
        <v>56</v>
      </c>
      <c r="H756">
        <f ca="1">inputfromtsbtoolfile!H803</f>
        <v>13</v>
      </c>
      <c r="I756">
        <f ca="1">inputfromtsbtoolfile!I803</f>
        <v>50</v>
      </c>
      <c r="J756">
        <f ca="1">inputfromtsbtoolfile!J803</f>
        <v>75</v>
      </c>
      <c r="K756" t="str">
        <f ca="1">inputfromtsbtoolfile!K803</f>
        <v>[1</v>
      </c>
      <c r="L756">
        <f ca="1">inputfromtsbtoolfile!L803</f>
        <v>7</v>
      </c>
    </row>
    <row r="757" spans="1:12">
      <c r="A757" t="str">
        <f ca="1">inputfromtsbtoolfile!A838</f>
        <v>WR2</v>
      </c>
      <c r="B757" t="str">
        <f ca="1">inputfromtsbtoolfile!B838</f>
        <v xml:space="preserve"> bruce HILL</v>
      </c>
      <c r="C757" t="str">
        <f ca="1">inputfromtsbtoolfile!C838</f>
        <v xml:space="preserve"> Face=0x9c</v>
      </c>
      <c r="D757" t="str">
        <f ca="1">inputfromtsbtoolfile!D838</f>
        <v xml:space="preserve"> #84</v>
      </c>
      <c r="E757">
        <f ca="1">inputfromtsbtoolfile!E838</f>
        <v>25</v>
      </c>
      <c r="F757">
        <f ca="1">inputfromtsbtoolfile!F838</f>
        <v>69</v>
      </c>
      <c r="G757">
        <f ca="1">inputfromtsbtoolfile!G838</f>
        <v>25</v>
      </c>
      <c r="H757">
        <f ca="1">inputfromtsbtoolfile!H838</f>
        <v>13</v>
      </c>
      <c r="I757">
        <f ca="1">inputfromtsbtoolfile!I838</f>
        <v>50</v>
      </c>
      <c r="J757">
        <f ca="1">inputfromtsbtoolfile!J838</f>
        <v>50</v>
      </c>
      <c r="K757" t="str">
        <f ca="1">inputfromtsbtoolfile!K838</f>
        <v>[1</v>
      </c>
      <c r="L757">
        <f ca="1">inputfromtsbtoolfile!L838</f>
        <v>6</v>
      </c>
    </row>
    <row r="758" spans="1:12">
      <c r="A758" t="str">
        <f ca="1">inputfromtsbtoolfile!A873</f>
        <v>WR2</v>
      </c>
      <c r="B758" t="str">
        <f ca="1">inputfromtsbtoolfile!B873</f>
        <v xml:space="preserve"> jerry RICE</v>
      </c>
      <c r="C758" t="str">
        <f ca="1">inputfromtsbtoolfile!C873</f>
        <v xml:space="preserve"> Face=0xa3</v>
      </c>
      <c r="D758" t="str">
        <f ca="1">inputfromtsbtoolfile!D873</f>
        <v xml:space="preserve"> #80</v>
      </c>
      <c r="E758">
        <f ca="1">inputfromtsbtoolfile!E873</f>
        <v>44</v>
      </c>
      <c r="F758">
        <f ca="1">inputfromtsbtoolfile!F873</f>
        <v>69</v>
      </c>
      <c r="G758">
        <f ca="1">inputfromtsbtoolfile!G873</f>
        <v>69</v>
      </c>
      <c r="H758">
        <f ca="1">inputfromtsbtoolfile!H873</f>
        <v>13</v>
      </c>
      <c r="I758">
        <f ca="1">inputfromtsbtoolfile!I873</f>
        <v>81</v>
      </c>
      <c r="J758">
        <f ca="1">inputfromtsbtoolfile!J873</f>
        <v>81</v>
      </c>
      <c r="K758" t="str">
        <f ca="1">inputfromtsbtoolfile!K873</f>
        <v>[1</v>
      </c>
      <c r="L758">
        <f ca="1">inputfromtsbtoolfile!L873</f>
        <v>11</v>
      </c>
    </row>
    <row r="759" spans="1:12">
      <c r="A759" t="str">
        <f ca="1">inputfromtsbtoolfile!A908</f>
        <v>WR2</v>
      </c>
      <c r="B759" t="str">
        <f ca="1">inputfromtsbtoolfile!B908</f>
        <v xml:space="preserve"> willie ANDERSON</v>
      </c>
      <c r="C759" t="str">
        <f ca="1">inputfromtsbtoolfile!C908</f>
        <v xml:space="preserve"> Face=0x8b</v>
      </c>
      <c r="D759" t="str">
        <f ca="1">inputfromtsbtoolfile!D908</f>
        <v xml:space="preserve"> #83</v>
      </c>
      <c r="E759">
        <f ca="1">inputfromtsbtoolfile!E908</f>
        <v>44</v>
      </c>
      <c r="F759">
        <f ca="1">inputfromtsbtoolfile!F908</f>
        <v>69</v>
      </c>
      <c r="G759">
        <f ca="1">inputfromtsbtoolfile!G908</f>
        <v>56</v>
      </c>
      <c r="H759">
        <f ca="1">inputfromtsbtoolfile!H908</f>
        <v>13</v>
      </c>
      <c r="I759">
        <f ca="1">inputfromtsbtoolfile!I908</f>
        <v>50</v>
      </c>
      <c r="J759">
        <f ca="1">inputfromtsbtoolfile!J908</f>
        <v>75</v>
      </c>
      <c r="K759" t="str">
        <f ca="1">inputfromtsbtoolfile!K908</f>
        <v>[1</v>
      </c>
      <c r="L759">
        <f ca="1">inputfromtsbtoolfile!L908</f>
        <v>10</v>
      </c>
    </row>
    <row r="760" spans="1:12">
      <c r="A760" t="str">
        <f ca="1">inputfromtsbtoolfile!A943</f>
        <v>WR2</v>
      </c>
      <c r="B760" t="str">
        <f ca="1">inputfromtsbtoolfile!B943</f>
        <v xml:space="preserve"> brent PERRIMAN</v>
      </c>
      <c r="C760" t="str">
        <f ca="1">inputfromtsbtoolfile!C943</f>
        <v xml:space="preserve"> Face=0xc7</v>
      </c>
      <c r="D760" t="str">
        <f ca="1">inputfromtsbtoolfile!D943</f>
        <v xml:space="preserve"> #80</v>
      </c>
      <c r="E760">
        <f ca="1">inputfromtsbtoolfile!E943</f>
        <v>25</v>
      </c>
      <c r="F760">
        <f ca="1">inputfromtsbtoolfile!F943</f>
        <v>69</v>
      </c>
      <c r="G760">
        <f ca="1">inputfromtsbtoolfile!G943</f>
        <v>25</v>
      </c>
      <c r="H760">
        <f ca="1">inputfromtsbtoolfile!H943</f>
        <v>13</v>
      </c>
      <c r="I760">
        <f ca="1">inputfromtsbtoolfile!I943</f>
        <v>50</v>
      </c>
      <c r="J760">
        <f ca="1">inputfromtsbtoolfile!J943</f>
        <v>50</v>
      </c>
      <c r="K760" t="str">
        <f ca="1">inputfromtsbtoolfile!K943</f>
        <v>[1</v>
      </c>
      <c r="L760">
        <f ca="1">inputfromtsbtoolfile!L943</f>
        <v>5</v>
      </c>
    </row>
    <row r="761" spans="1:12">
      <c r="A761" t="str">
        <f ca="1">inputfromtsbtoolfile!A978</f>
        <v>WR2</v>
      </c>
      <c r="B761" t="str">
        <f ca="1">inputfromtsbtoolfile!B978</f>
        <v xml:space="preserve"> andre RISON</v>
      </c>
      <c r="C761" t="str">
        <f ca="1">inputfromtsbtoolfile!C978</f>
        <v xml:space="preserve"> Face=0xd3</v>
      </c>
      <c r="D761" t="str">
        <f ca="1">inputfromtsbtoolfile!D978</f>
        <v xml:space="preserve"> #80</v>
      </c>
      <c r="E761">
        <f ca="1">inputfromtsbtoolfile!E978</f>
        <v>44</v>
      </c>
      <c r="F761">
        <f ca="1">inputfromtsbtoolfile!F978</f>
        <v>69</v>
      </c>
      <c r="G761">
        <f ca="1">inputfromtsbtoolfile!G978</f>
        <v>63</v>
      </c>
      <c r="H761">
        <f ca="1">inputfromtsbtoolfile!H978</f>
        <v>13</v>
      </c>
      <c r="I761">
        <f ca="1">inputfromtsbtoolfile!I978</f>
        <v>50</v>
      </c>
      <c r="J761">
        <f ca="1">inputfromtsbtoolfile!J978</f>
        <v>75</v>
      </c>
      <c r="K761" t="str">
        <f ca="1">inputfromtsbtoolfile!K978</f>
        <v>[1</v>
      </c>
      <c r="L761">
        <f ca="1">inputfromtsbtoolfile!L978</f>
        <v>9</v>
      </c>
    </row>
    <row r="762" spans="1:12">
      <c r="A762" t="str">
        <f ca="1">inputfromtsbtoolfile!A34</f>
        <v>WR3</v>
      </c>
      <c r="B762" t="str">
        <f ca="1">inputfromtsbtoolfile!B34</f>
        <v xml:space="preserve"> don BEEBE</v>
      </c>
      <c r="C762" t="str">
        <f ca="1">inputfromtsbtoolfile!C34</f>
        <v xml:space="preserve"> Face=0x40</v>
      </c>
      <c r="D762" t="str">
        <f ca="1">inputfromtsbtoolfile!D34</f>
        <v xml:space="preserve"> #82</v>
      </c>
      <c r="E762">
        <f ca="1">inputfromtsbtoolfile!E34</f>
        <v>25</v>
      </c>
      <c r="F762">
        <f ca="1">inputfromtsbtoolfile!F34</f>
        <v>69</v>
      </c>
      <c r="G762">
        <f ca="1">inputfromtsbtoolfile!G34</f>
        <v>44</v>
      </c>
      <c r="H762">
        <f ca="1">inputfromtsbtoolfile!H34</f>
        <v>13</v>
      </c>
      <c r="I762">
        <f ca="1">inputfromtsbtoolfile!I34</f>
        <v>50</v>
      </c>
      <c r="J762">
        <f ca="1">inputfromtsbtoolfile!J34</f>
        <v>44</v>
      </c>
      <c r="K762" t="str">
        <f ca="1">inputfromtsbtoolfile!K34</f>
        <v>[1</v>
      </c>
      <c r="L762">
        <f ca="1">inputfromtsbtoolfile!L34</f>
        <v>4</v>
      </c>
    </row>
    <row r="763" spans="1:12">
      <c r="A763" t="str">
        <f ca="1">inputfromtsbtoolfile!A69</f>
        <v>WR3</v>
      </c>
      <c r="B763" t="str">
        <f ca="1">inputfromtsbtoolfile!B69</f>
        <v xml:space="preserve"> clarence VERDIN</v>
      </c>
      <c r="C763" t="str">
        <f ca="1">inputfromtsbtoolfile!C69</f>
        <v xml:space="preserve"> Face=0x9f</v>
      </c>
      <c r="D763" t="str">
        <f ca="1">inputfromtsbtoolfile!D69</f>
        <v xml:space="preserve"> #83</v>
      </c>
      <c r="E763">
        <f ca="1">inputfromtsbtoolfile!E69</f>
        <v>38</v>
      </c>
      <c r="F763">
        <f ca="1">inputfromtsbtoolfile!F69</f>
        <v>69</v>
      </c>
      <c r="G763">
        <f ca="1">inputfromtsbtoolfile!G69</f>
        <v>38</v>
      </c>
      <c r="H763">
        <f ca="1">inputfromtsbtoolfile!H69</f>
        <v>13</v>
      </c>
      <c r="I763">
        <f ca="1">inputfromtsbtoolfile!I69</f>
        <v>50</v>
      </c>
      <c r="J763">
        <f ca="1">inputfromtsbtoolfile!J69</f>
        <v>44</v>
      </c>
      <c r="K763" t="str">
        <f ca="1">inputfromtsbtoolfile!K69</f>
        <v>[1</v>
      </c>
      <c r="L763">
        <f ca="1">inputfromtsbtoolfile!L69</f>
        <v>3</v>
      </c>
    </row>
    <row r="764" spans="1:12">
      <c r="A764" t="str">
        <f ca="1">inputfromtsbtoolfile!A104</f>
        <v>WR3</v>
      </c>
      <c r="B764" t="str">
        <f ca="1">inputfromtsbtoolfile!B104</f>
        <v xml:space="preserve"> fred BANKS</v>
      </c>
      <c r="C764" t="str">
        <f ca="1">inputfromtsbtoolfile!C104</f>
        <v xml:space="preserve"> Face=0xb3</v>
      </c>
      <c r="D764" t="str">
        <f ca="1">inputfromtsbtoolfile!D104</f>
        <v xml:space="preserve"> #86</v>
      </c>
      <c r="E764">
        <f ca="1">inputfromtsbtoolfile!E104</f>
        <v>25</v>
      </c>
      <c r="F764">
        <f ca="1">inputfromtsbtoolfile!F104</f>
        <v>69</v>
      </c>
      <c r="G764">
        <f ca="1">inputfromtsbtoolfile!G104</f>
        <v>19</v>
      </c>
      <c r="H764">
        <f ca="1">inputfromtsbtoolfile!H104</f>
        <v>13</v>
      </c>
      <c r="I764">
        <f ca="1">inputfromtsbtoolfile!I104</f>
        <v>50</v>
      </c>
      <c r="J764">
        <f ca="1">inputfromtsbtoolfile!J104</f>
        <v>44</v>
      </c>
      <c r="K764" t="str">
        <f ca="1">inputfromtsbtoolfile!K104</f>
        <v>[1</v>
      </c>
      <c r="L764">
        <f ca="1">inputfromtsbtoolfile!L104</f>
        <v>9</v>
      </c>
    </row>
    <row r="765" spans="1:12">
      <c r="A765" t="str">
        <f ca="1">inputfromtsbtoolfile!A139</f>
        <v>WR3</v>
      </c>
      <c r="B765" t="str">
        <f ca="1">inputfromtsbtoolfile!B139</f>
        <v xml:space="preserve"> greg MCMURTY</v>
      </c>
      <c r="C765" t="str">
        <f ca="1">inputfromtsbtoolfile!C139</f>
        <v xml:space="preserve"> Face=0x8e</v>
      </c>
      <c r="D765" t="str">
        <f ca="1">inputfromtsbtoolfile!D139</f>
        <v xml:space="preserve"> #19</v>
      </c>
      <c r="E765">
        <f ca="1">inputfromtsbtoolfile!E139</f>
        <v>25</v>
      </c>
      <c r="F765">
        <f ca="1">inputfromtsbtoolfile!F139</f>
        <v>69</v>
      </c>
      <c r="G765">
        <f ca="1">inputfromtsbtoolfile!G139</f>
        <v>19</v>
      </c>
      <c r="H765">
        <f ca="1">inputfromtsbtoolfile!H139</f>
        <v>13</v>
      </c>
      <c r="I765">
        <f ca="1">inputfromtsbtoolfile!I139</f>
        <v>50</v>
      </c>
      <c r="J765">
        <f ca="1">inputfromtsbtoolfile!J139</f>
        <v>50</v>
      </c>
      <c r="K765" t="str">
        <f ca="1">inputfromtsbtoolfile!K139</f>
        <v>[1</v>
      </c>
      <c r="L765">
        <f ca="1">inputfromtsbtoolfile!L139</f>
        <v>4</v>
      </c>
    </row>
    <row r="766" spans="1:12">
      <c r="A766" t="str">
        <f ca="1">inputfromtsbtoolfile!A174</f>
        <v>WR3</v>
      </c>
      <c r="B766" t="str">
        <f ca="1">inputfromtsbtoolfile!B174</f>
        <v xml:space="preserve"> terance MATHIS</v>
      </c>
      <c r="C766" t="str">
        <f ca="1">inputfromtsbtoolfile!C174</f>
        <v xml:space="preserve"> Face=0xa1</v>
      </c>
      <c r="D766" t="str">
        <f ca="1">inputfromtsbtoolfile!D174</f>
        <v xml:space="preserve"> #81</v>
      </c>
      <c r="E766">
        <f ca="1">inputfromtsbtoolfile!E174</f>
        <v>25</v>
      </c>
      <c r="F766">
        <f ca="1">inputfromtsbtoolfile!F174</f>
        <v>69</v>
      </c>
      <c r="G766">
        <f ca="1">inputfromtsbtoolfile!G174</f>
        <v>19</v>
      </c>
      <c r="H766">
        <f ca="1">inputfromtsbtoolfile!H174</f>
        <v>13</v>
      </c>
      <c r="I766">
        <f ca="1">inputfromtsbtoolfile!I174</f>
        <v>50</v>
      </c>
      <c r="J766">
        <f ca="1">inputfromtsbtoolfile!J174</f>
        <v>44</v>
      </c>
      <c r="K766" t="str">
        <f ca="1">inputfromtsbtoolfile!K174</f>
        <v>[1</v>
      </c>
      <c r="L766">
        <f ca="1">inputfromtsbtoolfile!L174</f>
        <v>3</v>
      </c>
    </row>
    <row r="767" spans="1:12">
      <c r="A767" t="str">
        <f ca="1">inputfromtsbtoolfile!A209</f>
        <v>WR3</v>
      </c>
      <c r="B767" t="str">
        <f ca="1">inputfromtsbtoolfile!B209</f>
        <v xml:space="preserve"> kendal SMITH</v>
      </c>
      <c r="C767" t="str">
        <f ca="1">inputfromtsbtoolfile!C209</f>
        <v xml:space="preserve"> Face=0xb0</v>
      </c>
      <c r="D767" t="str">
        <f ca="1">inputfromtsbtoolfile!D209</f>
        <v xml:space="preserve"> #83</v>
      </c>
      <c r="E767">
        <f ca="1">inputfromtsbtoolfile!E209</f>
        <v>25</v>
      </c>
      <c r="F767">
        <f ca="1">inputfromtsbtoolfile!F209</f>
        <v>69</v>
      </c>
      <c r="G767">
        <f ca="1">inputfromtsbtoolfile!G209</f>
        <v>25</v>
      </c>
      <c r="H767">
        <f ca="1">inputfromtsbtoolfile!H209</f>
        <v>13</v>
      </c>
      <c r="I767">
        <f ca="1">inputfromtsbtoolfile!I209</f>
        <v>50</v>
      </c>
      <c r="J767">
        <f ca="1">inputfromtsbtoolfile!J209</f>
        <v>44</v>
      </c>
      <c r="K767" t="str">
        <f ca="1">inputfromtsbtoolfile!K209</f>
        <v>[1</v>
      </c>
      <c r="L767">
        <f ca="1">inputfromtsbtoolfile!L209</f>
        <v>5</v>
      </c>
    </row>
    <row r="768" spans="1:12">
      <c r="A768" t="str">
        <f ca="1">inputfromtsbtoolfile!A244</f>
        <v>WR3</v>
      </c>
      <c r="B768" t="str">
        <f ca="1">inputfromtsbtoolfile!B244</f>
        <v xml:space="preserve"> vernon JOINES</v>
      </c>
      <c r="C768" t="str">
        <f ca="1">inputfromtsbtoolfile!C244</f>
        <v xml:space="preserve"> Face=0xc2</v>
      </c>
      <c r="D768" t="str">
        <f ca="1">inputfromtsbtoolfile!D244</f>
        <v xml:space="preserve"> #80</v>
      </c>
      <c r="E768">
        <f ca="1">inputfromtsbtoolfile!E244</f>
        <v>25</v>
      </c>
      <c r="F768">
        <f ca="1">inputfromtsbtoolfile!F244</f>
        <v>69</v>
      </c>
      <c r="G768">
        <f ca="1">inputfromtsbtoolfile!G244</f>
        <v>19</v>
      </c>
      <c r="H768">
        <f ca="1">inputfromtsbtoolfile!H244</f>
        <v>13</v>
      </c>
      <c r="I768">
        <f ca="1">inputfromtsbtoolfile!I244</f>
        <v>50</v>
      </c>
      <c r="J768">
        <f ca="1">inputfromtsbtoolfile!J244</f>
        <v>44</v>
      </c>
      <c r="K768" t="str">
        <f ca="1">inputfromtsbtoolfile!K244</f>
        <v>[1</v>
      </c>
      <c r="L768">
        <f ca="1">inputfromtsbtoolfile!L244</f>
        <v>3</v>
      </c>
    </row>
    <row r="769" spans="1:12">
      <c r="A769" t="str">
        <f ca="1">inputfromtsbtoolfile!A279</f>
        <v>WR3</v>
      </c>
      <c r="B769" t="str">
        <f ca="1">inputfromtsbtoolfile!B279</f>
        <v xml:space="preserve"> ernest GIVINS</v>
      </c>
      <c r="C769" t="str">
        <f ca="1">inputfromtsbtoolfile!C279</f>
        <v xml:space="preserve"> Face=0x89</v>
      </c>
      <c r="D769" t="str">
        <f ca="1">inputfromtsbtoolfile!D279</f>
        <v xml:space="preserve"> #81</v>
      </c>
      <c r="E769">
        <f ca="1">inputfromtsbtoolfile!E279</f>
        <v>44</v>
      </c>
      <c r="F769">
        <f ca="1">inputfromtsbtoolfile!F279</f>
        <v>69</v>
      </c>
      <c r="G769">
        <f ca="1">inputfromtsbtoolfile!G279</f>
        <v>56</v>
      </c>
      <c r="H769">
        <f ca="1">inputfromtsbtoolfile!H279</f>
        <v>13</v>
      </c>
      <c r="I769">
        <f ca="1">inputfromtsbtoolfile!I279</f>
        <v>81</v>
      </c>
      <c r="J769">
        <f ca="1">inputfromtsbtoolfile!J279</f>
        <v>75</v>
      </c>
      <c r="K769" t="str">
        <f ca="1">inputfromtsbtoolfile!K279</f>
        <v>[1</v>
      </c>
      <c r="L769">
        <f ca="1">inputfromtsbtoolfile!L279</f>
        <v>10</v>
      </c>
    </row>
    <row r="770" spans="1:12">
      <c r="A770" t="str">
        <f ca="1">inputfromtsbtoolfile!A314</f>
        <v>WR3</v>
      </c>
      <c r="B770" t="str">
        <f ca="1">inputfromtsbtoolfile!B314</f>
        <v xml:space="preserve"> chris CALLOWAY</v>
      </c>
      <c r="C770" t="str">
        <f ca="1">inputfromtsbtoolfile!C314</f>
        <v xml:space="preserve"> Face=0x9f</v>
      </c>
      <c r="D770" t="str">
        <f ca="1">inputfromtsbtoolfile!D314</f>
        <v xml:space="preserve"> #88</v>
      </c>
      <c r="E770">
        <f ca="1">inputfromtsbtoolfile!E314</f>
        <v>25</v>
      </c>
      <c r="F770">
        <f ca="1">inputfromtsbtoolfile!F314</f>
        <v>69</v>
      </c>
      <c r="G770">
        <f ca="1">inputfromtsbtoolfile!G314</f>
        <v>19</v>
      </c>
      <c r="H770">
        <f ca="1">inputfromtsbtoolfile!H314</f>
        <v>13</v>
      </c>
      <c r="I770">
        <f ca="1">inputfromtsbtoolfile!I314</f>
        <v>81</v>
      </c>
      <c r="J770">
        <f ca="1">inputfromtsbtoolfile!J314</f>
        <v>44</v>
      </c>
      <c r="K770" t="str">
        <f ca="1">inputfromtsbtoolfile!K314</f>
        <v>[1</v>
      </c>
      <c r="L770">
        <f ca="1">inputfromtsbtoolfile!L314</f>
        <v>4</v>
      </c>
    </row>
    <row r="771" spans="1:12">
      <c r="A771" t="str">
        <f ca="1">inputfromtsbtoolfile!A349</f>
        <v>WR3</v>
      </c>
      <c r="B771" t="str">
        <f ca="1">inputfromtsbtoolfile!B349</f>
        <v xml:space="preserve"> ricky NATTIEL</v>
      </c>
      <c r="C771" t="str">
        <f ca="1">inputfromtsbtoolfile!C349</f>
        <v xml:space="preserve"> Face=0x8d</v>
      </c>
      <c r="D771" t="str">
        <f ca="1">inputfromtsbtoolfile!D349</f>
        <v xml:space="preserve"> #84</v>
      </c>
      <c r="E771">
        <f ca="1">inputfromtsbtoolfile!E349</f>
        <v>25</v>
      </c>
      <c r="F771">
        <f ca="1">inputfromtsbtoolfile!F349</f>
        <v>69</v>
      </c>
      <c r="G771">
        <f ca="1">inputfromtsbtoolfile!G349</f>
        <v>25</v>
      </c>
      <c r="H771">
        <f ca="1">inputfromtsbtoolfile!H349</f>
        <v>13</v>
      </c>
      <c r="I771">
        <f ca="1">inputfromtsbtoolfile!I349</f>
        <v>50</v>
      </c>
      <c r="J771">
        <f ca="1">inputfromtsbtoolfile!J349</f>
        <v>44</v>
      </c>
      <c r="K771" t="str">
        <f ca="1">inputfromtsbtoolfile!K349</f>
        <v>[1</v>
      </c>
      <c r="L771">
        <f ca="1">inputfromtsbtoolfile!L349</f>
        <v>4</v>
      </c>
    </row>
    <row r="772" spans="1:12">
      <c r="A772" t="str">
        <f ca="1">inputfromtsbtoolfile!A384</f>
        <v>WR3</v>
      </c>
      <c r="B772" t="str">
        <f ca="1">inputfromtsbtoolfile!B384</f>
        <v xml:space="preserve"> j.j. BIRDEN</v>
      </c>
      <c r="C772" t="str">
        <f ca="1">inputfromtsbtoolfile!C384</f>
        <v xml:space="preserve"> Face=0x9e</v>
      </c>
      <c r="D772" t="str">
        <f ca="1">inputfromtsbtoolfile!D384</f>
        <v xml:space="preserve"> #88</v>
      </c>
      <c r="E772">
        <f ca="1">inputfromtsbtoolfile!E384</f>
        <v>31</v>
      </c>
      <c r="F772">
        <f ca="1">inputfromtsbtoolfile!F384</f>
        <v>69</v>
      </c>
      <c r="G772">
        <f ca="1">inputfromtsbtoolfile!G384</f>
        <v>38</v>
      </c>
      <c r="H772">
        <f ca="1">inputfromtsbtoolfile!H384</f>
        <v>13</v>
      </c>
      <c r="I772">
        <f ca="1">inputfromtsbtoolfile!I384</f>
        <v>50</v>
      </c>
      <c r="J772">
        <f ca="1">inputfromtsbtoolfile!J384</f>
        <v>44</v>
      </c>
      <c r="K772" t="str">
        <f ca="1">inputfromtsbtoolfile!K384</f>
        <v>[1</v>
      </c>
      <c r="L772">
        <f ca="1">inputfromtsbtoolfile!L384</f>
        <v>4</v>
      </c>
    </row>
    <row r="773" spans="1:12">
      <c r="A773" t="str">
        <f ca="1">inputfromtsbtoolfile!A419</f>
        <v>WR3</v>
      </c>
      <c r="B773" t="str">
        <f ca="1">inputfromtsbtoolfile!B419</f>
        <v xml:space="preserve"> tim BROWN</v>
      </c>
      <c r="C773" t="str">
        <f ca="1">inputfromtsbtoolfile!C419</f>
        <v xml:space="preserve"> Face=0xb0</v>
      </c>
      <c r="D773" t="str">
        <f ca="1">inputfromtsbtoolfile!D419</f>
        <v xml:space="preserve"> #81</v>
      </c>
      <c r="E773">
        <f ca="1">inputfromtsbtoolfile!E419</f>
        <v>44</v>
      </c>
      <c r="F773">
        <f ca="1">inputfromtsbtoolfile!F419</f>
        <v>69</v>
      </c>
      <c r="G773">
        <f ca="1">inputfromtsbtoolfile!G419</f>
        <v>56</v>
      </c>
      <c r="H773">
        <f ca="1">inputfromtsbtoolfile!H419</f>
        <v>13</v>
      </c>
      <c r="I773">
        <f ca="1">inputfromtsbtoolfile!I419</f>
        <v>50</v>
      </c>
      <c r="J773">
        <f ca="1">inputfromtsbtoolfile!J419</f>
        <v>50</v>
      </c>
      <c r="K773" t="str">
        <f ca="1">inputfromtsbtoolfile!K419</f>
        <v>[5</v>
      </c>
      <c r="L773">
        <f ca="1">inputfromtsbtoolfile!L419</f>
        <v>4</v>
      </c>
    </row>
    <row r="774" spans="1:12">
      <c r="A774" t="str">
        <f ca="1">inputfromtsbtoolfile!A454</f>
        <v>WR3</v>
      </c>
      <c r="B774" t="str">
        <f ca="1">inputfromtsbtoolfile!B454</f>
        <v xml:space="preserve"> nate LEWIS</v>
      </c>
      <c r="C774" t="str">
        <f ca="1">inputfromtsbtoolfile!C454</f>
        <v xml:space="preserve"> Face=0xb0</v>
      </c>
      <c r="D774" t="str">
        <f ca="1">inputfromtsbtoolfile!D454</f>
        <v xml:space="preserve"> #81</v>
      </c>
      <c r="E774">
        <f ca="1">inputfromtsbtoolfile!E454</f>
        <v>25</v>
      </c>
      <c r="F774">
        <f ca="1">inputfromtsbtoolfile!F454</f>
        <v>69</v>
      </c>
      <c r="G774">
        <f ca="1">inputfromtsbtoolfile!G454</f>
        <v>25</v>
      </c>
      <c r="H774">
        <f ca="1">inputfromtsbtoolfile!H454</f>
        <v>13</v>
      </c>
      <c r="I774">
        <f ca="1">inputfromtsbtoolfile!I454</f>
        <v>50</v>
      </c>
      <c r="J774">
        <f ca="1">inputfromtsbtoolfile!J454</f>
        <v>44</v>
      </c>
      <c r="K774" t="str">
        <f ca="1">inputfromtsbtoolfile!K454</f>
        <v>[1</v>
      </c>
      <c r="L774">
        <f ca="1">inputfromtsbtoolfile!L454</f>
        <v>3</v>
      </c>
    </row>
    <row r="775" spans="1:12">
      <c r="A775" t="str">
        <f ca="1">inputfromtsbtoolfile!A489</f>
        <v>WR3</v>
      </c>
      <c r="B775" t="str">
        <f ca="1">inputfromtsbtoolfile!B489</f>
        <v xml:space="preserve"> paul SKANSI</v>
      </c>
      <c r="C775" t="str">
        <f ca="1">inputfromtsbtoolfile!C489</f>
        <v xml:space="preserve"> Face=0x3</v>
      </c>
      <c r="D775" t="str">
        <f ca="1">inputfromtsbtoolfile!D489</f>
        <v xml:space="preserve"> #82</v>
      </c>
      <c r="E775">
        <f ca="1">inputfromtsbtoolfile!E489</f>
        <v>25</v>
      </c>
      <c r="F775">
        <f ca="1">inputfromtsbtoolfile!F489</f>
        <v>69</v>
      </c>
      <c r="G775">
        <f ca="1">inputfromtsbtoolfile!G489</f>
        <v>25</v>
      </c>
      <c r="H775">
        <f ca="1">inputfromtsbtoolfile!H489</f>
        <v>13</v>
      </c>
      <c r="I775">
        <f ca="1">inputfromtsbtoolfile!I489</f>
        <v>50</v>
      </c>
      <c r="J775">
        <f ca="1">inputfromtsbtoolfile!J489</f>
        <v>44</v>
      </c>
      <c r="K775" t="str">
        <f ca="1">inputfromtsbtoolfile!K489</f>
        <v>[1</v>
      </c>
      <c r="L775">
        <f ca="1">inputfromtsbtoolfile!L489</f>
        <v>5</v>
      </c>
    </row>
    <row r="776" spans="1:12">
      <c r="A776" t="str">
        <f ca="1">inputfromtsbtoolfile!A524</f>
        <v>WR3</v>
      </c>
      <c r="B776" t="str">
        <f ca="1">inputfromtsbtoolfile!B524</f>
        <v xml:space="preserve"> ricky SANDERS</v>
      </c>
      <c r="C776" t="str">
        <f ca="1">inputfromtsbtoolfile!C524</f>
        <v xml:space="preserve"> Face=0xc5</v>
      </c>
      <c r="D776" t="str">
        <f ca="1">inputfromtsbtoolfile!D524</f>
        <v xml:space="preserve"> #83</v>
      </c>
      <c r="E776">
        <f ca="1">inputfromtsbtoolfile!E524</f>
        <v>44</v>
      </c>
      <c r="F776">
        <f ca="1">inputfromtsbtoolfile!F524</f>
        <v>69</v>
      </c>
      <c r="G776">
        <f ca="1">inputfromtsbtoolfile!G524</f>
        <v>56</v>
      </c>
      <c r="H776">
        <f ca="1">inputfromtsbtoolfile!H524</f>
        <v>13</v>
      </c>
      <c r="I776">
        <f ca="1">inputfromtsbtoolfile!I524</f>
        <v>81</v>
      </c>
      <c r="J776">
        <f ca="1">inputfromtsbtoolfile!J524</f>
        <v>56</v>
      </c>
      <c r="K776" t="str">
        <f ca="1">inputfromtsbtoolfile!K524</f>
        <v>[1</v>
      </c>
      <c r="L776">
        <f ca="1">inputfromtsbtoolfile!L524</f>
        <v>8</v>
      </c>
    </row>
    <row r="777" spans="1:12">
      <c r="A777" t="str">
        <f ca="1">inputfromtsbtoolfile!A559</f>
        <v>WR3</v>
      </c>
      <c r="B777" t="str">
        <f ca="1">inputfromtsbtoolfile!B559</f>
        <v xml:space="preserve"> stacey ROBINSON</v>
      </c>
      <c r="C777" t="str">
        <f ca="1">inputfromtsbtoolfile!C559</f>
        <v xml:space="preserve"> Face=0xc9</v>
      </c>
      <c r="D777" t="str">
        <f ca="1">inputfromtsbtoolfile!D559</f>
        <v xml:space="preserve"> #81</v>
      </c>
      <c r="E777">
        <f ca="1">inputfromtsbtoolfile!E559</f>
        <v>25</v>
      </c>
      <c r="F777">
        <f ca="1">inputfromtsbtoolfile!F559</f>
        <v>69</v>
      </c>
      <c r="G777">
        <f ca="1">inputfromtsbtoolfile!G559</f>
        <v>25</v>
      </c>
      <c r="H777">
        <f ca="1">inputfromtsbtoolfile!H559</f>
        <v>13</v>
      </c>
      <c r="I777">
        <f ca="1">inputfromtsbtoolfile!I559</f>
        <v>50</v>
      </c>
      <c r="J777">
        <f ca="1">inputfromtsbtoolfile!J559</f>
        <v>44</v>
      </c>
      <c r="K777" t="str">
        <f ca="1">inputfromtsbtoolfile!K559</f>
        <v>[1</v>
      </c>
      <c r="L777">
        <f ca="1">inputfromtsbtoolfile!L559</f>
        <v>5</v>
      </c>
    </row>
    <row r="778" spans="1:12">
      <c r="A778" t="str">
        <f ca="1">inputfromtsbtoolfile!A594</f>
        <v>WR3</v>
      </c>
      <c r="B778" t="str">
        <f ca="1">inputfromtsbtoolfile!B594</f>
        <v xml:space="preserve"> mike QUICK</v>
      </c>
      <c r="C778" t="str">
        <f ca="1">inputfromtsbtoolfile!C594</f>
        <v xml:space="preserve"> Face=0x9f</v>
      </c>
      <c r="D778" t="str">
        <f ca="1">inputfromtsbtoolfile!D594</f>
        <v xml:space="preserve"> #82</v>
      </c>
      <c r="E778">
        <f ca="1">inputfromtsbtoolfile!E594</f>
        <v>31</v>
      </c>
      <c r="F778">
        <f ca="1">inputfromtsbtoolfile!F594</f>
        <v>69</v>
      </c>
      <c r="G778">
        <f ca="1">inputfromtsbtoolfile!G594</f>
        <v>31</v>
      </c>
      <c r="H778">
        <f ca="1">inputfromtsbtoolfile!H594</f>
        <v>13</v>
      </c>
      <c r="I778">
        <f ca="1">inputfromtsbtoolfile!I594</f>
        <v>50</v>
      </c>
      <c r="J778">
        <f ca="1">inputfromtsbtoolfile!J594</f>
        <v>44</v>
      </c>
      <c r="K778" t="str">
        <f ca="1">inputfromtsbtoolfile!K594</f>
        <v>[1</v>
      </c>
      <c r="L778">
        <f ca="1">inputfromtsbtoolfile!L594</f>
        <v>5</v>
      </c>
    </row>
    <row r="779" spans="1:12">
      <c r="A779" t="str">
        <f ca="1">inputfromtsbtoolfile!A629</f>
        <v>WR3</v>
      </c>
      <c r="B779" t="str">
        <f ca="1">inputfromtsbtoolfile!B629</f>
        <v xml:space="preserve"> anthony THOMPSON</v>
      </c>
      <c r="C779" t="str">
        <f ca="1">inputfromtsbtoolfile!C629</f>
        <v xml:space="preserve"> Face=0xa8</v>
      </c>
      <c r="D779" t="str">
        <f ca="1">inputfromtsbtoolfile!D629</f>
        <v xml:space="preserve"> #34</v>
      </c>
      <c r="E779">
        <f ca="1">inputfromtsbtoolfile!E629</f>
        <v>38</v>
      </c>
      <c r="F779">
        <f ca="1">inputfromtsbtoolfile!F629</f>
        <v>69</v>
      </c>
      <c r="G779">
        <f ca="1">inputfromtsbtoolfile!G629</f>
        <v>38</v>
      </c>
      <c r="H779">
        <f ca="1">inputfromtsbtoolfile!H629</f>
        <v>38</v>
      </c>
      <c r="I779">
        <f ca="1">inputfromtsbtoolfile!I629</f>
        <v>50</v>
      </c>
      <c r="J779">
        <f ca="1">inputfromtsbtoolfile!J629</f>
        <v>25</v>
      </c>
      <c r="K779" t="str">
        <f ca="1">inputfromtsbtoolfile!K629</f>
        <v>[4</v>
      </c>
      <c r="L779">
        <f ca="1">inputfromtsbtoolfile!L629</f>
        <v>1</v>
      </c>
    </row>
    <row r="780" spans="1:12">
      <c r="A780" t="str">
        <f ca="1">inputfromtsbtoolfile!A664</f>
        <v>WR3</v>
      </c>
      <c r="B780" t="str">
        <f ca="1">inputfromtsbtoolfile!B664</f>
        <v xml:space="preserve"> alexander WRIGHT</v>
      </c>
      <c r="C780" t="str">
        <f ca="1">inputfromtsbtoolfile!C664</f>
        <v xml:space="preserve"> Face=0xaa</v>
      </c>
      <c r="D780" t="str">
        <f ca="1">inputfromtsbtoolfile!D664</f>
        <v xml:space="preserve"> #81</v>
      </c>
      <c r="E780">
        <f ca="1">inputfromtsbtoolfile!E664</f>
        <v>25</v>
      </c>
      <c r="F780">
        <f ca="1">inputfromtsbtoolfile!F664</f>
        <v>69</v>
      </c>
      <c r="G780">
        <f ca="1">inputfromtsbtoolfile!G664</f>
        <v>25</v>
      </c>
      <c r="H780">
        <f ca="1">inputfromtsbtoolfile!H664</f>
        <v>13</v>
      </c>
      <c r="I780">
        <f ca="1">inputfromtsbtoolfile!I664</f>
        <v>50</v>
      </c>
      <c r="J780">
        <f ca="1">inputfromtsbtoolfile!J664</f>
        <v>44</v>
      </c>
      <c r="K780" t="str">
        <f ca="1">inputfromtsbtoolfile!K664</f>
        <v>[1</v>
      </c>
      <c r="L780">
        <f ca="1">inputfromtsbtoolfile!L664</f>
        <v>4</v>
      </c>
    </row>
    <row r="781" spans="1:12">
      <c r="A781" t="str">
        <f ca="1">inputfromtsbtoolfile!A699</f>
        <v>WR3</v>
      </c>
      <c r="B781" t="str">
        <f ca="1">inputfromtsbtoolfile!B699</f>
        <v xml:space="preserve"> glen KOZLOWSKI</v>
      </c>
      <c r="C781" t="str">
        <f ca="1">inputfromtsbtoolfile!C699</f>
        <v xml:space="preserve"> Face=0x4c</v>
      </c>
      <c r="D781" t="str">
        <f ca="1">inputfromtsbtoolfile!D699</f>
        <v xml:space="preserve"> #88</v>
      </c>
      <c r="E781">
        <f ca="1">inputfromtsbtoolfile!E699</f>
        <v>25</v>
      </c>
      <c r="F781">
        <f ca="1">inputfromtsbtoolfile!F699</f>
        <v>69</v>
      </c>
      <c r="G781">
        <f ca="1">inputfromtsbtoolfile!G699</f>
        <v>19</v>
      </c>
      <c r="H781">
        <f ca="1">inputfromtsbtoolfile!H699</f>
        <v>13</v>
      </c>
      <c r="I781">
        <f ca="1">inputfromtsbtoolfile!I699</f>
        <v>50</v>
      </c>
      <c r="J781">
        <f ca="1">inputfromtsbtoolfile!J699</f>
        <v>44</v>
      </c>
      <c r="K781" t="str">
        <f ca="1">inputfromtsbtoolfile!K699</f>
        <v>[1</v>
      </c>
      <c r="L781">
        <f ca="1">inputfromtsbtoolfile!L699</f>
        <v>5</v>
      </c>
    </row>
    <row r="782" spans="1:12">
      <c r="A782" t="str">
        <f ca="1">inputfromtsbtoolfile!A734</f>
        <v>WR3</v>
      </c>
      <c r="B782" t="str">
        <f ca="1">inputfromtsbtoolfile!B734</f>
        <v xml:space="preserve"> willie GREEN</v>
      </c>
      <c r="C782" t="str">
        <f ca="1">inputfromtsbtoolfile!C734</f>
        <v xml:space="preserve"> Face=0xcd</v>
      </c>
      <c r="D782" t="str">
        <f ca="1">inputfromtsbtoolfile!D734</f>
        <v xml:space="preserve"> #86</v>
      </c>
      <c r="E782">
        <f ca="1">inputfromtsbtoolfile!E734</f>
        <v>38</v>
      </c>
      <c r="F782">
        <f ca="1">inputfromtsbtoolfile!F734</f>
        <v>69</v>
      </c>
      <c r="G782">
        <f ca="1">inputfromtsbtoolfile!G734</f>
        <v>38</v>
      </c>
      <c r="H782">
        <f ca="1">inputfromtsbtoolfile!H734</f>
        <v>13</v>
      </c>
      <c r="I782">
        <f ca="1">inputfromtsbtoolfile!I734</f>
        <v>50</v>
      </c>
      <c r="J782">
        <f ca="1">inputfromtsbtoolfile!J734</f>
        <v>31</v>
      </c>
      <c r="K782" t="str">
        <f ca="1">inputfromtsbtoolfile!K734</f>
        <v>[3</v>
      </c>
      <c r="L782">
        <f ca="1">inputfromtsbtoolfile!L734</f>
        <v>2</v>
      </c>
    </row>
    <row r="783" spans="1:12">
      <c r="A783" t="str">
        <f ca="1">inputfromtsbtoolfile!A769</f>
        <v>WR3</v>
      </c>
      <c r="B783" t="str">
        <f ca="1">inputfromtsbtoolfile!B769</f>
        <v xml:space="preserve"> charles WILSON</v>
      </c>
      <c r="C783" t="str">
        <f ca="1">inputfromtsbtoolfile!C769</f>
        <v xml:space="preserve"> Face=0xa4</v>
      </c>
      <c r="D783" t="str">
        <f ca="1">inputfromtsbtoolfile!D769</f>
        <v xml:space="preserve"> #88</v>
      </c>
      <c r="E783">
        <f ca="1">inputfromtsbtoolfile!E769</f>
        <v>25</v>
      </c>
      <c r="F783">
        <f ca="1">inputfromtsbtoolfile!F769</f>
        <v>69</v>
      </c>
      <c r="G783">
        <f ca="1">inputfromtsbtoolfile!G769</f>
        <v>25</v>
      </c>
      <c r="H783">
        <f ca="1">inputfromtsbtoolfile!H769</f>
        <v>13</v>
      </c>
      <c r="I783">
        <f ca="1">inputfromtsbtoolfile!I769</f>
        <v>50</v>
      </c>
      <c r="J783">
        <f ca="1">inputfromtsbtoolfile!J769</f>
        <v>50</v>
      </c>
      <c r="K783" t="str">
        <f ca="1">inputfromtsbtoolfile!K769</f>
        <v>[1</v>
      </c>
      <c r="L783">
        <f ca="1">inputfromtsbtoolfile!L769</f>
        <v>4</v>
      </c>
    </row>
    <row r="784" spans="1:12">
      <c r="A784" t="str">
        <f ca="1">inputfromtsbtoolfile!A804</f>
        <v>WR3</v>
      </c>
      <c r="B784" t="str">
        <f ca="1">inputfromtsbtoolfile!B804</f>
        <v xml:space="preserve"> leo LEWIS</v>
      </c>
      <c r="C784" t="str">
        <f ca="1">inputfromtsbtoolfile!C804</f>
        <v xml:space="preserve"> Face=0xc6</v>
      </c>
      <c r="D784" t="str">
        <f ca="1">inputfromtsbtoolfile!D804</f>
        <v xml:space="preserve"> #87</v>
      </c>
      <c r="E784">
        <f ca="1">inputfromtsbtoolfile!E804</f>
        <v>25</v>
      </c>
      <c r="F784">
        <f ca="1">inputfromtsbtoolfile!F804</f>
        <v>69</v>
      </c>
      <c r="G784">
        <f ca="1">inputfromtsbtoolfile!G804</f>
        <v>19</v>
      </c>
      <c r="H784">
        <f ca="1">inputfromtsbtoolfile!H804</f>
        <v>13</v>
      </c>
      <c r="I784">
        <f ca="1">inputfromtsbtoolfile!I804</f>
        <v>50</v>
      </c>
      <c r="J784">
        <f ca="1">inputfromtsbtoolfile!J804</f>
        <v>44</v>
      </c>
      <c r="K784" t="str">
        <f ca="1">inputfromtsbtoolfile!K804</f>
        <v>[1</v>
      </c>
      <c r="L784">
        <f ca="1">inputfromtsbtoolfile!L804</f>
        <v>3</v>
      </c>
    </row>
    <row r="785" spans="1:12">
      <c r="A785" t="str">
        <f ca="1">inputfromtsbtoolfile!A839</f>
        <v>WR3</v>
      </c>
      <c r="B785" t="str">
        <f ca="1">inputfromtsbtoolfile!B839</f>
        <v xml:space="preserve"> danny PEEBLES</v>
      </c>
      <c r="C785" t="str">
        <f ca="1">inputfromtsbtoolfile!C839</f>
        <v xml:space="preserve"> Face=0x85</v>
      </c>
      <c r="D785" t="str">
        <f ca="1">inputfromtsbtoolfile!D839</f>
        <v xml:space="preserve"> #83</v>
      </c>
      <c r="E785">
        <f ca="1">inputfromtsbtoolfile!E839</f>
        <v>25</v>
      </c>
      <c r="F785">
        <f ca="1">inputfromtsbtoolfile!F839</f>
        <v>69</v>
      </c>
      <c r="G785">
        <f ca="1">inputfromtsbtoolfile!G839</f>
        <v>19</v>
      </c>
      <c r="H785">
        <f ca="1">inputfromtsbtoolfile!H839</f>
        <v>13</v>
      </c>
      <c r="I785">
        <f ca="1">inputfromtsbtoolfile!I839</f>
        <v>50</v>
      </c>
      <c r="J785">
        <f ca="1">inputfromtsbtoolfile!J839</f>
        <v>44</v>
      </c>
      <c r="K785" t="str">
        <f ca="1">inputfromtsbtoolfile!K839</f>
        <v>[1</v>
      </c>
      <c r="L785">
        <f ca="1">inputfromtsbtoolfile!L839</f>
        <v>5</v>
      </c>
    </row>
    <row r="786" spans="1:12">
      <c r="A786" t="str">
        <f ca="1">inputfromtsbtoolfile!A874</f>
        <v>WR3</v>
      </c>
      <c r="B786" t="str">
        <f ca="1">inputfromtsbtoolfile!B874</f>
        <v xml:space="preserve"> mike WILSON</v>
      </c>
      <c r="C786" t="str">
        <f ca="1">inputfromtsbtoolfile!C874</f>
        <v xml:space="preserve"> Face=0xc0</v>
      </c>
      <c r="D786" t="str">
        <f ca="1">inputfromtsbtoolfile!D874</f>
        <v xml:space="preserve"> #85</v>
      </c>
      <c r="E786">
        <f ca="1">inputfromtsbtoolfile!E874</f>
        <v>25</v>
      </c>
      <c r="F786">
        <f ca="1">inputfromtsbtoolfile!F874</f>
        <v>69</v>
      </c>
      <c r="G786">
        <f ca="1">inputfromtsbtoolfile!G874</f>
        <v>25</v>
      </c>
      <c r="H786">
        <f ca="1">inputfromtsbtoolfile!H874</f>
        <v>13</v>
      </c>
      <c r="I786">
        <f ca="1">inputfromtsbtoolfile!I874</f>
        <v>50</v>
      </c>
      <c r="J786">
        <f ca="1">inputfromtsbtoolfile!J874</f>
        <v>44</v>
      </c>
      <c r="K786" t="str">
        <f ca="1">inputfromtsbtoolfile!K874</f>
        <v>[1</v>
      </c>
      <c r="L786">
        <f ca="1">inputfromtsbtoolfile!L874</f>
        <v>7</v>
      </c>
    </row>
    <row r="787" spans="1:12">
      <c r="A787" t="str">
        <f ca="1">inputfromtsbtoolfile!A909</f>
        <v>WR3</v>
      </c>
      <c r="B787" t="str">
        <f ca="1">inputfromtsbtoolfile!B909</f>
        <v xml:space="preserve"> derrick FAISON</v>
      </c>
      <c r="C787" t="str">
        <f ca="1">inputfromtsbtoolfile!C909</f>
        <v xml:space="preserve"> Face=0xb8</v>
      </c>
      <c r="D787" t="str">
        <f ca="1">inputfromtsbtoolfile!D909</f>
        <v xml:space="preserve"> #89</v>
      </c>
      <c r="E787">
        <f ca="1">inputfromtsbtoolfile!E909</f>
        <v>25</v>
      </c>
      <c r="F787">
        <f ca="1">inputfromtsbtoolfile!F909</f>
        <v>69</v>
      </c>
      <c r="G787">
        <f ca="1">inputfromtsbtoolfile!G909</f>
        <v>25</v>
      </c>
      <c r="H787">
        <f ca="1">inputfromtsbtoolfile!H909</f>
        <v>13</v>
      </c>
      <c r="I787">
        <f ca="1">inputfromtsbtoolfile!I909</f>
        <v>50</v>
      </c>
      <c r="J787">
        <f ca="1">inputfromtsbtoolfile!J909</f>
        <v>44</v>
      </c>
      <c r="K787" t="str">
        <f ca="1">inputfromtsbtoolfile!K909</f>
        <v>[1</v>
      </c>
      <c r="L787">
        <f ca="1">inputfromtsbtoolfile!L909</f>
        <v>5</v>
      </c>
    </row>
    <row r="788" spans="1:12">
      <c r="A788" t="str">
        <f ca="1">inputfromtsbtoolfile!A944</f>
        <v>WR3</v>
      </c>
      <c r="B788" t="str">
        <f ca="1">inputfromtsbtoolfile!B944</f>
        <v xml:space="preserve"> lonzell HILL</v>
      </c>
      <c r="C788" t="str">
        <f ca="1">inputfromtsbtoolfile!C944</f>
        <v xml:space="preserve"> Face=0xb7</v>
      </c>
      <c r="D788" t="str">
        <f ca="1">inputfromtsbtoolfile!D944</f>
        <v xml:space="preserve"> #87</v>
      </c>
      <c r="E788">
        <f ca="1">inputfromtsbtoolfile!E944</f>
        <v>25</v>
      </c>
      <c r="F788">
        <f ca="1">inputfromtsbtoolfile!F944</f>
        <v>69</v>
      </c>
      <c r="G788">
        <f ca="1">inputfromtsbtoolfile!G944</f>
        <v>19</v>
      </c>
      <c r="H788">
        <f ca="1">inputfromtsbtoolfile!H944</f>
        <v>13</v>
      </c>
      <c r="I788">
        <f ca="1">inputfromtsbtoolfile!I944</f>
        <v>50</v>
      </c>
      <c r="J788">
        <f ca="1">inputfromtsbtoolfile!J944</f>
        <v>44</v>
      </c>
      <c r="K788" t="str">
        <f ca="1">inputfromtsbtoolfile!K944</f>
        <v>[1</v>
      </c>
      <c r="L788">
        <f ca="1">inputfromtsbtoolfile!L944</f>
        <v>4</v>
      </c>
    </row>
    <row r="789" spans="1:12">
      <c r="A789" t="str">
        <f ca="1">inputfromtsbtoolfile!A979</f>
        <v>WR3</v>
      </c>
      <c r="B789" t="str">
        <f ca="1">inputfromtsbtoolfile!B979</f>
        <v xml:space="preserve"> tracy JOHNSON</v>
      </c>
      <c r="C789" t="str">
        <f ca="1">inputfromtsbtoolfile!C979</f>
        <v xml:space="preserve"> Face=0xc6</v>
      </c>
      <c r="D789" t="str">
        <f ca="1">inputfromtsbtoolfile!D979</f>
        <v xml:space="preserve"> #43</v>
      </c>
      <c r="E789">
        <f ca="1">inputfromtsbtoolfile!E979</f>
        <v>38</v>
      </c>
      <c r="F789">
        <f ca="1">inputfromtsbtoolfile!F979</f>
        <v>69</v>
      </c>
      <c r="G789">
        <f ca="1">inputfromtsbtoolfile!G979</f>
        <v>31</v>
      </c>
      <c r="H789">
        <f ca="1">inputfromtsbtoolfile!H979</f>
        <v>50</v>
      </c>
      <c r="I789">
        <f ca="1">inputfromtsbtoolfile!I979</f>
        <v>50</v>
      </c>
      <c r="J789">
        <f ca="1">inputfromtsbtoolfile!J979</f>
        <v>25</v>
      </c>
      <c r="K789" t="str">
        <f ca="1">inputfromtsbtoolfile!K979</f>
        <v>[3</v>
      </c>
      <c r="L789">
        <f ca="1">inputfromtsbtoolfile!L979</f>
        <v>1</v>
      </c>
    </row>
    <row r="790" spans="1:12">
      <c r="A790" t="str">
        <f ca="1">inputfromtsbtoolfile!A35</f>
        <v>WR4</v>
      </c>
      <c r="B790" t="str">
        <f ca="1">inputfromtsbtoolfile!B35</f>
        <v xml:space="preserve"> al EDWARDS</v>
      </c>
      <c r="C790" t="str">
        <f ca="1">inputfromtsbtoolfile!C35</f>
        <v xml:space="preserve"> Face=0x9a</v>
      </c>
      <c r="D790" t="str">
        <f ca="1">inputfromtsbtoolfile!D35</f>
        <v xml:space="preserve"> #85</v>
      </c>
      <c r="E790">
        <f ca="1">inputfromtsbtoolfile!E35</f>
        <v>25</v>
      </c>
      <c r="F790">
        <f ca="1">inputfromtsbtoolfile!F35</f>
        <v>69</v>
      </c>
      <c r="G790">
        <f ca="1">inputfromtsbtoolfile!G35</f>
        <v>19</v>
      </c>
      <c r="H790">
        <f ca="1">inputfromtsbtoolfile!H35</f>
        <v>13</v>
      </c>
      <c r="I790">
        <f ca="1">inputfromtsbtoolfile!I35</f>
        <v>50</v>
      </c>
      <c r="J790">
        <f ca="1">inputfromtsbtoolfile!J35</f>
        <v>44</v>
      </c>
      <c r="K790" t="str">
        <f ca="1">inputfromtsbtoolfile!K35</f>
        <v>[1</v>
      </c>
      <c r="L790">
        <f ca="1">inputfromtsbtoolfile!L35</f>
        <v>4</v>
      </c>
    </row>
    <row r="791" spans="1:12">
      <c r="A791" t="str">
        <f ca="1">inputfromtsbtoolfile!A70</f>
        <v>WR4</v>
      </c>
      <c r="B791" t="str">
        <f ca="1">inputfromtsbtoolfile!B70</f>
        <v xml:space="preserve"> stanley MORGAN</v>
      </c>
      <c r="C791" t="str">
        <f ca="1">inputfromtsbtoolfile!C70</f>
        <v xml:space="preserve"> Face=0xbd</v>
      </c>
      <c r="D791" t="str">
        <f ca="1">inputfromtsbtoolfile!D70</f>
        <v xml:space="preserve"> #88</v>
      </c>
      <c r="E791">
        <f ca="1">inputfromtsbtoolfile!E70</f>
        <v>25</v>
      </c>
      <c r="F791">
        <f ca="1">inputfromtsbtoolfile!F70</f>
        <v>69</v>
      </c>
      <c r="G791">
        <f ca="1">inputfromtsbtoolfile!G70</f>
        <v>25</v>
      </c>
      <c r="H791">
        <f ca="1">inputfromtsbtoolfile!H70</f>
        <v>13</v>
      </c>
      <c r="I791">
        <f ca="1">inputfromtsbtoolfile!I70</f>
        <v>50</v>
      </c>
      <c r="J791">
        <f ca="1">inputfromtsbtoolfile!J70</f>
        <v>44</v>
      </c>
      <c r="K791" t="str">
        <f ca="1">inputfromtsbtoolfile!K70</f>
        <v>[1</v>
      </c>
      <c r="L791">
        <f ca="1">inputfromtsbtoolfile!L70</f>
        <v>3</v>
      </c>
    </row>
    <row r="792" spans="1:12">
      <c r="A792" t="str">
        <f ca="1">inputfromtsbtoolfile!A105</f>
        <v>WR4</v>
      </c>
      <c r="B792" t="str">
        <f ca="1">inputfromtsbtoolfile!B105</f>
        <v xml:space="preserve"> tony MARTIN</v>
      </c>
      <c r="C792" t="str">
        <f ca="1">inputfromtsbtoolfile!C105</f>
        <v xml:space="preserve"> Face=0xa2</v>
      </c>
      <c r="D792" t="str">
        <f ca="1">inputfromtsbtoolfile!D105</f>
        <v xml:space="preserve"> #89</v>
      </c>
      <c r="E792">
        <f ca="1">inputfromtsbtoolfile!E105</f>
        <v>25</v>
      </c>
      <c r="F792">
        <f ca="1">inputfromtsbtoolfile!F105</f>
        <v>69</v>
      </c>
      <c r="G792">
        <f ca="1">inputfromtsbtoolfile!G105</f>
        <v>25</v>
      </c>
      <c r="H792">
        <f ca="1">inputfromtsbtoolfile!H105</f>
        <v>13</v>
      </c>
      <c r="I792">
        <f ca="1">inputfromtsbtoolfile!I105</f>
        <v>50</v>
      </c>
      <c r="J792">
        <f ca="1">inputfromtsbtoolfile!J105</f>
        <v>50</v>
      </c>
      <c r="K792" t="str">
        <f ca="1">inputfromtsbtoolfile!K105</f>
        <v>[1</v>
      </c>
      <c r="L792">
        <f ca="1">inputfromtsbtoolfile!L105</f>
        <v>8</v>
      </c>
    </row>
    <row r="793" spans="1:12">
      <c r="A793" t="str">
        <f ca="1">inputfromtsbtoolfile!A140</f>
        <v>WR4</v>
      </c>
      <c r="B793" t="str">
        <f ca="1">inputfromtsbtoolfile!B140</f>
        <v xml:space="preserve"> sammy MARTIN</v>
      </c>
      <c r="C793" t="str">
        <f ca="1">inputfromtsbtoolfile!C140</f>
        <v xml:space="preserve"> Face=0x36</v>
      </c>
      <c r="D793" t="str">
        <f ca="1">inputfromtsbtoolfile!D140</f>
        <v xml:space="preserve"> #82</v>
      </c>
      <c r="E793">
        <f ca="1">inputfromtsbtoolfile!E140</f>
        <v>25</v>
      </c>
      <c r="F793">
        <f ca="1">inputfromtsbtoolfile!F140</f>
        <v>69</v>
      </c>
      <c r="G793">
        <f ca="1">inputfromtsbtoolfile!G140</f>
        <v>25</v>
      </c>
      <c r="H793">
        <f ca="1">inputfromtsbtoolfile!H140</f>
        <v>13</v>
      </c>
      <c r="I793">
        <f ca="1">inputfromtsbtoolfile!I140</f>
        <v>50</v>
      </c>
      <c r="J793">
        <f ca="1">inputfromtsbtoolfile!J140</f>
        <v>44</v>
      </c>
      <c r="K793" t="str">
        <f ca="1">inputfromtsbtoolfile!K140</f>
        <v>[1</v>
      </c>
      <c r="L793">
        <f ca="1">inputfromtsbtoolfile!L140</f>
        <v>3</v>
      </c>
    </row>
    <row r="794" spans="1:12">
      <c r="A794" t="str">
        <f ca="1">inputfromtsbtoolfile!A175</f>
        <v>WR4</v>
      </c>
      <c r="B794" t="str">
        <f ca="1">inputfromtsbtoolfile!B175</f>
        <v xml:space="preserve"> jojo TOWNSELL</v>
      </c>
      <c r="C794" t="str">
        <f ca="1">inputfromtsbtoolfile!C175</f>
        <v xml:space="preserve"> Face=0xb0</v>
      </c>
      <c r="D794" t="str">
        <f ca="1">inputfromtsbtoolfile!D175</f>
        <v xml:space="preserve"> #83</v>
      </c>
      <c r="E794">
        <f ca="1">inputfromtsbtoolfile!E175</f>
        <v>25</v>
      </c>
      <c r="F794">
        <f ca="1">inputfromtsbtoolfile!F175</f>
        <v>69</v>
      </c>
      <c r="G794">
        <f ca="1">inputfromtsbtoolfile!G175</f>
        <v>19</v>
      </c>
      <c r="H794">
        <f ca="1">inputfromtsbtoolfile!H175</f>
        <v>13</v>
      </c>
      <c r="I794">
        <f ca="1">inputfromtsbtoolfile!I175</f>
        <v>50</v>
      </c>
      <c r="J794">
        <f ca="1">inputfromtsbtoolfile!J175</f>
        <v>44</v>
      </c>
      <c r="K794" t="str">
        <f ca="1">inputfromtsbtoolfile!K175</f>
        <v>[1</v>
      </c>
      <c r="L794">
        <f ca="1">inputfromtsbtoolfile!L175</f>
        <v>3</v>
      </c>
    </row>
    <row r="795" spans="1:12">
      <c r="A795" t="str">
        <f ca="1">inputfromtsbtoolfile!A210</f>
        <v>WR4</v>
      </c>
      <c r="B795" t="str">
        <f ca="1">inputfromtsbtoolfile!B210</f>
        <v xml:space="preserve"> mike BARBER</v>
      </c>
      <c r="C795" t="str">
        <f ca="1">inputfromtsbtoolfile!C210</f>
        <v xml:space="preserve"> Face=0x12</v>
      </c>
      <c r="D795" t="str">
        <f ca="1">inputfromtsbtoolfile!D210</f>
        <v xml:space="preserve"> #86</v>
      </c>
      <c r="E795">
        <f ca="1">inputfromtsbtoolfile!E210</f>
        <v>25</v>
      </c>
      <c r="F795">
        <f ca="1">inputfromtsbtoolfile!F210</f>
        <v>69</v>
      </c>
      <c r="G795">
        <f ca="1">inputfromtsbtoolfile!G210</f>
        <v>25</v>
      </c>
      <c r="H795">
        <f ca="1">inputfromtsbtoolfile!H210</f>
        <v>13</v>
      </c>
      <c r="I795">
        <f ca="1">inputfromtsbtoolfile!I210</f>
        <v>50</v>
      </c>
      <c r="J795">
        <f ca="1">inputfromtsbtoolfile!J210</f>
        <v>44</v>
      </c>
      <c r="K795" t="str">
        <f ca="1">inputfromtsbtoolfile!K210</f>
        <v>[1</v>
      </c>
      <c r="L795">
        <f ca="1">inputfromtsbtoolfile!L210</f>
        <v>5</v>
      </c>
    </row>
    <row r="796" spans="1:12">
      <c r="A796" t="str">
        <f ca="1">inputfromtsbtoolfile!A245</f>
        <v>WR4</v>
      </c>
      <c r="B796" t="str">
        <f ca="1">inputfromtsbtoolfile!B245</f>
        <v xml:space="preserve"> brian BRENNAN</v>
      </c>
      <c r="C796" t="str">
        <f ca="1">inputfromtsbtoolfile!C245</f>
        <v xml:space="preserve"> Face=0x22</v>
      </c>
      <c r="D796" t="str">
        <f ca="1">inputfromtsbtoolfile!D245</f>
        <v xml:space="preserve"> #86</v>
      </c>
      <c r="E796">
        <f ca="1">inputfromtsbtoolfile!E245</f>
        <v>25</v>
      </c>
      <c r="F796">
        <f ca="1">inputfromtsbtoolfile!F245</f>
        <v>69</v>
      </c>
      <c r="G796">
        <f ca="1">inputfromtsbtoolfile!G245</f>
        <v>19</v>
      </c>
      <c r="H796">
        <f ca="1">inputfromtsbtoolfile!H245</f>
        <v>13</v>
      </c>
      <c r="I796">
        <f ca="1">inputfromtsbtoolfile!I245</f>
        <v>50</v>
      </c>
      <c r="J796">
        <f ca="1">inputfromtsbtoolfile!J245</f>
        <v>44</v>
      </c>
      <c r="K796" t="str">
        <f ca="1">inputfromtsbtoolfile!K245</f>
        <v>[1</v>
      </c>
      <c r="L796">
        <f ca="1">inputfromtsbtoolfile!L245</f>
        <v>4</v>
      </c>
    </row>
    <row r="797" spans="1:12">
      <c r="A797" t="str">
        <f ca="1">inputfromtsbtoolfile!A280</f>
        <v>WR4</v>
      </c>
      <c r="B797" t="str">
        <f ca="1">inputfromtsbtoolfile!B280</f>
        <v xml:space="preserve"> tony JONES</v>
      </c>
      <c r="C797" t="str">
        <f ca="1">inputfromtsbtoolfile!C280</f>
        <v xml:space="preserve"> Face=0x9a</v>
      </c>
      <c r="D797" t="str">
        <f ca="1">inputfromtsbtoolfile!D280</f>
        <v xml:space="preserve"> #82</v>
      </c>
      <c r="E797">
        <f ca="1">inputfromtsbtoolfile!E280</f>
        <v>25</v>
      </c>
      <c r="F797">
        <f ca="1">inputfromtsbtoolfile!F280</f>
        <v>69</v>
      </c>
      <c r="G797">
        <f ca="1">inputfromtsbtoolfile!G280</f>
        <v>19</v>
      </c>
      <c r="H797">
        <f ca="1">inputfromtsbtoolfile!H280</f>
        <v>13</v>
      </c>
      <c r="I797">
        <f ca="1">inputfromtsbtoolfile!I280</f>
        <v>81</v>
      </c>
      <c r="J797">
        <f ca="1">inputfromtsbtoolfile!J280</f>
        <v>50</v>
      </c>
      <c r="K797" t="str">
        <f ca="1">inputfromtsbtoolfile!K280</f>
        <v>[1</v>
      </c>
      <c r="L797">
        <f ca="1">inputfromtsbtoolfile!L280</f>
        <v>6</v>
      </c>
    </row>
    <row r="798" spans="1:12">
      <c r="A798" t="str">
        <f ca="1">inputfromtsbtoolfile!A315</f>
        <v>WR4</v>
      </c>
      <c r="B798" t="str">
        <f ca="1">inputfromtsbtoolfile!B315</f>
        <v xml:space="preserve"> dwight STONE</v>
      </c>
      <c r="C798" t="str">
        <f ca="1">inputfromtsbtoolfile!C315</f>
        <v xml:space="preserve"> Face=0x8b</v>
      </c>
      <c r="D798" t="str">
        <f ca="1">inputfromtsbtoolfile!D315</f>
        <v xml:space="preserve"> #20</v>
      </c>
      <c r="E798">
        <f ca="1">inputfromtsbtoolfile!E315</f>
        <v>31</v>
      </c>
      <c r="F798">
        <f ca="1">inputfromtsbtoolfile!F315</f>
        <v>69</v>
      </c>
      <c r="G798">
        <f ca="1">inputfromtsbtoolfile!G315</f>
        <v>31</v>
      </c>
      <c r="H798">
        <f ca="1">inputfromtsbtoolfile!H315</f>
        <v>13</v>
      </c>
      <c r="I798">
        <f ca="1">inputfromtsbtoolfile!I315</f>
        <v>81</v>
      </c>
      <c r="J798">
        <f ca="1">inputfromtsbtoolfile!J315</f>
        <v>44</v>
      </c>
      <c r="K798" t="str">
        <f ca="1">inputfromtsbtoolfile!K315</f>
        <v>[1</v>
      </c>
      <c r="L798">
        <f ca="1">inputfromtsbtoolfile!L315</f>
        <v>4</v>
      </c>
    </row>
    <row r="799" spans="1:12">
      <c r="A799" t="str">
        <f ca="1">inputfromtsbtoolfile!A350</f>
        <v>WR4</v>
      </c>
      <c r="B799" t="str">
        <f ca="1">inputfromtsbtoolfile!B350</f>
        <v xml:space="preserve"> michael YOUNG</v>
      </c>
      <c r="C799" t="str">
        <f ca="1">inputfromtsbtoolfile!C350</f>
        <v xml:space="preserve"> Face=0x21</v>
      </c>
      <c r="D799" t="str">
        <f ca="1">inputfromtsbtoolfile!D350</f>
        <v xml:space="preserve"> #83</v>
      </c>
      <c r="E799">
        <f ca="1">inputfromtsbtoolfile!E350</f>
        <v>25</v>
      </c>
      <c r="F799">
        <f ca="1">inputfromtsbtoolfile!F350</f>
        <v>69</v>
      </c>
      <c r="G799">
        <f ca="1">inputfromtsbtoolfile!G350</f>
        <v>25</v>
      </c>
      <c r="H799">
        <f ca="1">inputfromtsbtoolfile!H350</f>
        <v>13</v>
      </c>
      <c r="I799">
        <f ca="1">inputfromtsbtoolfile!I350</f>
        <v>50</v>
      </c>
      <c r="J799">
        <f ca="1">inputfromtsbtoolfile!J350</f>
        <v>50</v>
      </c>
      <c r="K799" t="str">
        <f ca="1">inputfromtsbtoolfile!K350</f>
        <v>[1</v>
      </c>
      <c r="L799">
        <f ca="1">inputfromtsbtoolfile!L350</f>
        <v>5</v>
      </c>
    </row>
    <row r="800" spans="1:12">
      <c r="A800" t="str">
        <f ca="1">inputfromtsbtoolfile!A385</f>
        <v>WR4</v>
      </c>
      <c r="B800" t="str">
        <f ca="1">inputfromtsbtoolfile!B385</f>
        <v xml:space="preserve"> emile HARRY</v>
      </c>
      <c r="C800" t="str">
        <f ca="1">inputfromtsbtoolfile!C385</f>
        <v xml:space="preserve"> Face=0xcb</v>
      </c>
      <c r="D800" t="str">
        <f ca="1">inputfromtsbtoolfile!D385</f>
        <v xml:space="preserve"> #86</v>
      </c>
      <c r="E800">
        <f ca="1">inputfromtsbtoolfile!E385</f>
        <v>25</v>
      </c>
      <c r="F800">
        <f ca="1">inputfromtsbtoolfile!F385</f>
        <v>69</v>
      </c>
      <c r="G800">
        <f ca="1">inputfromtsbtoolfile!G385</f>
        <v>25</v>
      </c>
      <c r="H800">
        <f ca="1">inputfromtsbtoolfile!H385</f>
        <v>13</v>
      </c>
      <c r="I800">
        <f ca="1">inputfromtsbtoolfile!I385</f>
        <v>50</v>
      </c>
      <c r="J800">
        <f ca="1">inputfromtsbtoolfile!J385</f>
        <v>50</v>
      </c>
      <c r="K800" t="str">
        <f ca="1">inputfromtsbtoolfile!K385</f>
        <v>[1</v>
      </c>
      <c r="L800">
        <f ca="1">inputfromtsbtoolfile!L385</f>
        <v>5</v>
      </c>
    </row>
    <row r="801" spans="1:12">
      <c r="A801" t="str">
        <f ca="1">inputfromtsbtoolfile!A420</f>
        <v>WR4</v>
      </c>
      <c r="B801" t="str">
        <f ca="1">inputfromtsbtoolfile!B420</f>
        <v xml:space="preserve"> sam GRADDY</v>
      </c>
      <c r="C801" t="str">
        <f ca="1">inputfromtsbtoolfile!C420</f>
        <v xml:space="preserve"> Face=0xcb</v>
      </c>
      <c r="D801" t="str">
        <f ca="1">inputfromtsbtoolfile!D420</f>
        <v xml:space="preserve"> #85</v>
      </c>
      <c r="E801">
        <f ca="1">inputfromtsbtoolfile!E420</f>
        <v>44</v>
      </c>
      <c r="F801">
        <f ca="1">inputfromtsbtoolfile!F420</f>
        <v>69</v>
      </c>
      <c r="G801">
        <f ca="1">inputfromtsbtoolfile!G420</f>
        <v>63</v>
      </c>
      <c r="H801">
        <f ca="1">inputfromtsbtoolfile!H420</f>
        <v>13</v>
      </c>
      <c r="I801">
        <f ca="1">inputfromtsbtoolfile!I420</f>
        <v>50</v>
      </c>
      <c r="J801">
        <f ca="1">inputfromtsbtoolfile!J420</f>
        <v>19</v>
      </c>
      <c r="K801" t="str">
        <f ca="1">inputfromtsbtoolfile!K420</f>
        <v>[1</v>
      </c>
      <c r="L801">
        <f ca="1">inputfromtsbtoolfile!L420</f>
        <v>2</v>
      </c>
    </row>
    <row r="802" spans="1:12">
      <c r="A802" t="str">
        <f ca="1">inputfromtsbtoolfile!A455</f>
        <v>WR4</v>
      </c>
      <c r="B802" t="str">
        <f ca="1">inputfromtsbtoolfile!B455</f>
        <v xml:space="preserve"> wayne WALKER</v>
      </c>
      <c r="C802" t="str">
        <f ca="1">inputfromtsbtoolfile!C455</f>
        <v xml:space="preserve"> Face=0x89</v>
      </c>
      <c r="D802" t="str">
        <f ca="1">inputfromtsbtoolfile!D455</f>
        <v xml:space="preserve"> #80</v>
      </c>
      <c r="E802">
        <f ca="1">inputfromtsbtoolfile!E455</f>
        <v>31</v>
      </c>
      <c r="F802">
        <f ca="1">inputfromtsbtoolfile!F455</f>
        <v>69</v>
      </c>
      <c r="G802">
        <f ca="1">inputfromtsbtoolfile!G455</f>
        <v>31</v>
      </c>
      <c r="H802">
        <f ca="1">inputfromtsbtoolfile!H455</f>
        <v>13</v>
      </c>
      <c r="I802">
        <f ca="1">inputfromtsbtoolfile!I455</f>
        <v>50</v>
      </c>
      <c r="J802">
        <f ca="1">inputfromtsbtoolfile!J455</f>
        <v>44</v>
      </c>
      <c r="K802" t="str">
        <f ca="1">inputfromtsbtoolfile!K455</f>
        <v>[1</v>
      </c>
      <c r="L802">
        <f ca="1">inputfromtsbtoolfile!L455</f>
        <v>3</v>
      </c>
    </row>
    <row r="803" spans="1:12">
      <c r="A803" t="str">
        <f ca="1">inputfromtsbtoolfile!A490</f>
        <v>WR4</v>
      </c>
      <c r="B803" t="str">
        <f ca="1">inputfromtsbtoolfile!B490</f>
        <v xml:space="preserve"> jeff CHADWICK</v>
      </c>
      <c r="C803" t="str">
        <f ca="1">inputfromtsbtoolfile!C490</f>
        <v xml:space="preserve"> Face=0x34</v>
      </c>
      <c r="D803" t="str">
        <f ca="1">inputfromtsbtoolfile!D490</f>
        <v xml:space="preserve"> #88</v>
      </c>
      <c r="E803">
        <f ca="1">inputfromtsbtoolfile!E490</f>
        <v>31</v>
      </c>
      <c r="F803">
        <f ca="1">inputfromtsbtoolfile!F490</f>
        <v>69</v>
      </c>
      <c r="G803">
        <f ca="1">inputfromtsbtoolfile!G490</f>
        <v>38</v>
      </c>
      <c r="H803">
        <f ca="1">inputfromtsbtoolfile!H490</f>
        <v>13</v>
      </c>
      <c r="I803">
        <f ca="1">inputfromtsbtoolfile!I490</f>
        <v>50</v>
      </c>
      <c r="J803">
        <f ca="1">inputfromtsbtoolfile!J490</f>
        <v>44</v>
      </c>
      <c r="K803" t="str">
        <f ca="1">inputfromtsbtoolfile!K490</f>
        <v>[1</v>
      </c>
      <c r="L803">
        <f ca="1">inputfromtsbtoolfile!L490</f>
        <v>5</v>
      </c>
    </row>
    <row r="804" spans="1:12">
      <c r="A804" t="str">
        <f ca="1">inputfromtsbtoolfile!A525</f>
        <v>WR4</v>
      </c>
      <c r="B804" t="str">
        <f ca="1">inputfromtsbtoolfile!B525</f>
        <v xml:space="preserve"> joe HOWARD</v>
      </c>
      <c r="C804" t="str">
        <f ca="1">inputfromtsbtoolfile!C525</f>
        <v xml:space="preserve"> Face=0xc1</v>
      </c>
      <c r="D804" t="str">
        <f ca="1">inputfromtsbtoolfile!D525</f>
        <v xml:space="preserve"> #80</v>
      </c>
      <c r="E804">
        <f ca="1">inputfromtsbtoolfile!E525</f>
        <v>25</v>
      </c>
      <c r="F804">
        <f ca="1">inputfromtsbtoolfile!F525</f>
        <v>69</v>
      </c>
      <c r="G804">
        <f ca="1">inputfromtsbtoolfile!G525</f>
        <v>25</v>
      </c>
      <c r="H804">
        <f ca="1">inputfromtsbtoolfile!H525</f>
        <v>13</v>
      </c>
      <c r="I804">
        <f ca="1">inputfromtsbtoolfile!I525</f>
        <v>81</v>
      </c>
      <c r="J804">
        <f ca="1">inputfromtsbtoolfile!J525</f>
        <v>44</v>
      </c>
      <c r="K804" t="str">
        <f ca="1">inputfromtsbtoolfile!K525</f>
        <v>[1</v>
      </c>
      <c r="L804">
        <f ca="1">inputfromtsbtoolfile!L525</f>
        <v>7</v>
      </c>
    </row>
    <row r="805" spans="1:12">
      <c r="A805" t="str">
        <f ca="1">inputfromtsbtoolfile!A560</f>
        <v>WR4</v>
      </c>
      <c r="B805" t="str">
        <f ca="1">inputfromtsbtoolfile!B560</f>
        <v xml:space="preserve"> odessa TURNER</v>
      </c>
      <c r="C805" t="str">
        <f ca="1">inputfromtsbtoolfile!C560</f>
        <v xml:space="preserve"> Face=0xc3</v>
      </c>
      <c r="D805" t="str">
        <f ca="1">inputfromtsbtoolfile!D560</f>
        <v xml:space="preserve"> #83</v>
      </c>
      <c r="E805">
        <f ca="1">inputfromtsbtoolfile!E560</f>
        <v>25</v>
      </c>
      <c r="F805">
        <f ca="1">inputfromtsbtoolfile!F560</f>
        <v>69</v>
      </c>
      <c r="G805">
        <f ca="1">inputfromtsbtoolfile!G560</f>
        <v>25</v>
      </c>
      <c r="H805">
        <f ca="1">inputfromtsbtoolfile!H560</f>
        <v>13</v>
      </c>
      <c r="I805">
        <f ca="1">inputfromtsbtoolfile!I560</f>
        <v>50</v>
      </c>
      <c r="J805">
        <f ca="1">inputfromtsbtoolfile!J560</f>
        <v>44</v>
      </c>
      <c r="K805" t="str">
        <f ca="1">inputfromtsbtoolfile!K560</f>
        <v>[1</v>
      </c>
      <c r="L805">
        <f ca="1">inputfromtsbtoolfile!L560</f>
        <v>5</v>
      </c>
    </row>
    <row r="806" spans="1:12">
      <c r="A806" t="str">
        <f ca="1">inputfromtsbtoolfile!A595</f>
        <v>WR4</v>
      </c>
      <c r="B806" t="str">
        <f ca="1">inputfromtsbtoolfile!B595</f>
        <v xml:space="preserve"> kenny JACKSON</v>
      </c>
      <c r="C806" t="str">
        <f ca="1">inputfromtsbtoolfile!C595</f>
        <v xml:space="preserve"> Face=0x9c</v>
      </c>
      <c r="D806" t="str">
        <f ca="1">inputfromtsbtoolfile!D595</f>
        <v xml:space="preserve"> #85</v>
      </c>
      <c r="E806">
        <f ca="1">inputfromtsbtoolfile!E595</f>
        <v>25</v>
      </c>
      <c r="F806">
        <f ca="1">inputfromtsbtoolfile!F595</f>
        <v>69</v>
      </c>
      <c r="G806">
        <f ca="1">inputfromtsbtoolfile!G595</f>
        <v>25</v>
      </c>
      <c r="H806">
        <f ca="1">inputfromtsbtoolfile!H595</f>
        <v>13</v>
      </c>
      <c r="I806">
        <f ca="1">inputfromtsbtoolfile!I595</f>
        <v>50</v>
      </c>
      <c r="J806">
        <f ca="1">inputfromtsbtoolfile!J595</f>
        <v>44</v>
      </c>
      <c r="K806" t="str">
        <f ca="1">inputfromtsbtoolfile!K595</f>
        <v>[1</v>
      </c>
      <c r="L806">
        <f ca="1">inputfromtsbtoolfile!L595</f>
        <v>5</v>
      </c>
    </row>
    <row r="807" spans="1:12">
      <c r="A807" t="str">
        <f ca="1">inputfromtsbtoolfile!A630</f>
        <v>WR4</v>
      </c>
      <c r="B807" t="str">
        <f ca="1">inputfromtsbtoolfile!B630</f>
        <v xml:space="preserve"> j.t. SMITH</v>
      </c>
      <c r="C807" t="str">
        <f ca="1">inputfromtsbtoolfile!C630</f>
        <v xml:space="preserve"> Face=0xc9</v>
      </c>
      <c r="D807" t="str">
        <f ca="1">inputfromtsbtoolfile!D630</f>
        <v xml:space="preserve"> #84</v>
      </c>
      <c r="E807">
        <f ca="1">inputfromtsbtoolfile!E630</f>
        <v>25</v>
      </c>
      <c r="F807">
        <f ca="1">inputfromtsbtoolfile!F630</f>
        <v>69</v>
      </c>
      <c r="G807">
        <f ca="1">inputfromtsbtoolfile!G630</f>
        <v>25</v>
      </c>
      <c r="H807">
        <f ca="1">inputfromtsbtoolfile!H630</f>
        <v>13</v>
      </c>
      <c r="I807">
        <f ca="1">inputfromtsbtoolfile!I630</f>
        <v>50</v>
      </c>
      <c r="J807">
        <f ca="1">inputfromtsbtoolfile!J630</f>
        <v>50</v>
      </c>
      <c r="K807" t="str">
        <f ca="1">inputfromtsbtoolfile!K630</f>
        <v>[1</v>
      </c>
      <c r="L807">
        <f ca="1">inputfromtsbtoolfile!L630</f>
        <v>3</v>
      </c>
    </row>
    <row r="808" spans="1:12">
      <c r="A808" t="str">
        <f ca="1">inputfromtsbtoolfile!A665</f>
        <v>WR4</v>
      </c>
      <c r="B808" t="str">
        <f ca="1">inputfromtsbtoolfile!B665</f>
        <v xml:space="preserve"> james DIXON</v>
      </c>
      <c r="C808" t="str">
        <f ca="1">inputfromtsbtoolfile!C665</f>
        <v xml:space="preserve"> Face=0x86</v>
      </c>
      <c r="D808" t="str">
        <f ca="1">inputfromtsbtoolfile!D665</f>
        <v xml:space="preserve"> #86</v>
      </c>
      <c r="E808">
        <f ca="1">inputfromtsbtoolfile!E665</f>
        <v>31</v>
      </c>
      <c r="F808">
        <f ca="1">inputfromtsbtoolfile!F665</f>
        <v>69</v>
      </c>
      <c r="G808">
        <f ca="1">inputfromtsbtoolfile!G665</f>
        <v>31</v>
      </c>
      <c r="H808">
        <f ca="1">inputfromtsbtoolfile!H665</f>
        <v>13</v>
      </c>
      <c r="I808">
        <f ca="1">inputfromtsbtoolfile!I665</f>
        <v>50</v>
      </c>
      <c r="J808">
        <f ca="1">inputfromtsbtoolfile!J665</f>
        <v>44</v>
      </c>
      <c r="K808" t="str">
        <f ca="1">inputfromtsbtoolfile!K665</f>
        <v>[1</v>
      </c>
      <c r="L808">
        <f ca="1">inputfromtsbtoolfile!L665</f>
        <v>4</v>
      </c>
    </row>
    <row r="809" spans="1:12">
      <c r="A809" t="str">
        <f ca="1">inputfromtsbtoolfile!A700</f>
        <v>WR4</v>
      </c>
      <c r="B809" t="str">
        <f ca="1">inputfromtsbtoolfile!B700</f>
        <v xml:space="preserve"> dennis GENTRY</v>
      </c>
      <c r="C809" t="str">
        <f ca="1">inputfromtsbtoolfile!C700</f>
        <v xml:space="preserve"> Face=0x9c</v>
      </c>
      <c r="D809" t="str">
        <f ca="1">inputfromtsbtoolfile!D700</f>
        <v xml:space="preserve"> #29</v>
      </c>
      <c r="E809">
        <f ca="1">inputfromtsbtoolfile!E700</f>
        <v>25</v>
      </c>
      <c r="F809">
        <f ca="1">inputfromtsbtoolfile!F700</f>
        <v>69</v>
      </c>
      <c r="G809">
        <f ca="1">inputfromtsbtoolfile!G700</f>
        <v>19</v>
      </c>
      <c r="H809">
        <f ca="1">inputfromtsbtoolfile!H700</f>
        <v>13</v>
      </c>
      <c r="I809">
        <f ca="1">inputfromtsbtoolfile!I700</f>
        <v>50</v>
      </c>
      <c r="J809">
        <f ca="1">inputfromtsbtoolfile!J700</f>
        <v>50</v>
      </c>
      <c r="K809" t="str">
        <f ca="1">inputfromtsbtoolfile!K700</f>
        <v>[1</v>
      </c>
      <c r="L809">
        <f ca="1">inputfromtsbtoolfile!L700</f>
        <v>4</v>
      </c>
    </row>
    <row r="810" spans="1:12">
      <c r="A810" t="str">
        <f ca="1">inputfromtsbtoolfile!A735</f>
        <v>WR4</v>
      </c>
      <c r="B810" t="str">
        <f ca="1">inputfromtsbtoolfile!B735</f>
        <v xml:space="preserve"> jeff CAMPBELL</v>
      </c>
      <c r="C810" t="str">
        <f ca="1">inputfromtsbtoolfile!C735</f>
        <v xml:space="preserve"> Face=0x21</v>
      </c>
      <c r="D810" t="str">
        <f ca="1">inputfromtsbtoolfile!D735</f>
        <v xml:space="preserve"> #87</v>
      </c>
      <c r="E810">
        <f ca="1">inputfromtsbtoolfile!E735</f>
        <v>25</v>
      </c>
      <c r="F810">
        <f ca="1">inputfromtsbtoolfile!F735</f>
        <v>69</v>
      </c>
      <c r="G810">
        <f ca="1">inputfromtsbtoolfile!G735</f>
        <v>25</v>
      </c>
      <c r="H810">
        <f ca="1">inputfromtsbtoolfile!H735</f>
        <v>13</v>
      </c>
      <c r="I810">
        <f ca="1">inputfromtsbtoolfile!I735</f>
        <v>50</v>
      </c>
      <c r="J810">
        <f ca="1">inputfromtsbtoolfile!J735</f>
        <v>44</v>
      </c>
      <c r="K810" t="str">
        <f ca="1">inputfromtsbtoolfile!K735</f>
        <v>[1</v>
      </c>
      <c r="L810">
        <f ca="1">inputfromtsbtoolfile!L735</f>
        <v>3</v>
      </c>
    </row>
    <row r="811" spans="1:12">
      <c r="A811" t="str">
        <f ca="1">inputfromtsbtoolfile!A770</f>
        <v>WR4</v>
      </c>
      <c r="B811" t="str">
        <f ca="1">inputfromtsbtoolfile!B770</f>
        <v xml:space="preserve"> jeff QUERY</v>
      </c>
      <c r="C811" t="str">
        <f ca="1">inputfromtsbtoolfile!C770</f>
        <v xml:space="preserve"> Face=0x39</v>
      </c>
      <c r="D811" t="str">
        <f ca="1">inputfromtsbtoolfile!D770</f>
        <v xml:space="preserve"> #85</v>
      </c>
      <c r="E811">
        <f ca="1">inputfromtsbtoolfile!E770</f>
        <v>31</v>
      </c>
      <c r="F811">
        <f ca="1">inputfromtsbtoolfile!F770</f>
        <v>69</v>
      </c>
      <c r="G811">
        <f ca="1">inputfromtsbtoolfile!G770</f>
        <v>31</v>
      </c>
      <c r="H811">
        <f ca="1">inputfromtsbtoolfile!H770</f>
        <v>13</v>
      </c>
      <c r="I811">
        <f ca="1">inputfromtsbtoolfile!I770</f>
        <v>50</v>
      </c>
      <c r="J811">
        <f ca="1">inputfromtsbtoolfile!J770</f>
        <v>50</v>
      </c>
      <c r="K811" t="str">
        <f ca="1">inputfromtsbtoolfile!K770</f>
        <v>[5</v>
      </c>
      <c r="L811">
        <f ca="1">inputfromtsbtoolfile!L770</f>
        <v>4</v>
      </c>
    </row>
    <row r="812" spans="1:12">
      <c r="A812" t="str">
        <f ca="1">inputfromtsbtoolfile!A805</f>
        <v>WR4</v>
      </c>
      <c r="B812" t="str">
        <f ca="1">inputfromtsbtoolfile!B805</f>
        <v xml:space="preserve"> cris CARTER</v>
      </c>
      <c r="C812" t="str">
        <f ca="1">inputfromtsbtoolfile!C805</f>
        <v xml:space="preserve"> Face=0x8f</v>
      </c>
      <c r="D812" t="str">
        <f ca="1">inputfromtsbtoolfile!D805</f>
        <v xml:space="preserve"> #80</v>
      </c>
      <c r="E812">
        <f ca="1">inputfromtsbtoolfile!E805</f>
        <v>31</v>
      </c>
      <c r="F812">
        <f ca="1">inputfromtsbtoolfile!F805</f>
        <v>69</v>
      </c>
      <c r="G812">
        <f ca="1">inputfromtsbtoolfile!G805</f>
        <v>31</v>
      </c>
      <c r="H812">
        <f ca="1">inputfromtsbtoolfile!H805</f>
        <v>13</v>
      </c>
      <c r="I812">
        <f ca="1">inputfromtsbtoolfile!I805</f>
        <v>50</v>
      </c>
      <c r="J812">
        <f ca="1">inputfromtsbtoolfile!J805</f>
        <v>50</v>
      </c>
      <c r="K812" t="str">
        <f ca="1">inputfromtsbtoolfile!K805</f>
        <v>[1</v>
      </c>
      <c r="L812">
        <f ca="1">inputfromtsbtoolfile!L805</f>
        <v>4</v>
      </c>
    </row>
    <row r="813" spans="1:12">
      <c r="A813" t="str">
        <f ca="1">inputfromtsbtoolfile!A840</f>
        <v>WR4</v>
      </c>
      <c r="B813" t="str">
        <f ca="1">inputfromtsbtoolfile!B840</f>
        <v xml:space="preserve"> willie DREWREY</v>
      </c>
      <c r="C813" t="str">
        <f ca="1">inputfromtsbtoolfile!C840</f>
        <v xml:space="preserve"> Face=0xb8</v>
      </c>
      <c r="D813" t="str">
        <f ca="1">inputfromtsbtoolfile!D840</f>
        <v xml:space="preserve"> #87</v>
      </c>
      <c r="E813">
        <f ca="1">inputfromtsbtoolfile!E840</f>
        <v>31</v>
      </c>
      <c r="F813">
        <f ca="1">inputfromtsbtoolfile!F840</f>
        <v>69</v>
      </c>
      <c r="G813">
        <f ca="1">inputfromtsbtoolfile!G840</f>
        <v>31</v>
      </c>
      <c r="H813">
        <f ca="1">inputfromtsbtoolfile!H840</f>
        <v>13</v>
      </c>
      <c r="I813">
        <f ca="1">inputfromtsbtoolfile!I840</f>
        <v>50</v>
      </c>
      <c r="J813">
        <f ca="1">inputfromtsbtoolfile!J840</f>
        <v>44</v>
      </c>
      <c r="K813" t="str">
        <f ca="1">inputfromtsbtoolfile!K840</f>
        <v>[1</v>
      </c>
      <c r="L813">
        <f ca="1">inputfromtsbtoolfile!L840</f>
        <v>5</v>
      </c>
    </row>
    <row r="814" spans="1:12">
      <c r="A814" t="str">
        <f ca="1">inputfromtsbtoolfile!A875</f>
        <v>WR4</v>
      </c>
      <c r="B814" t="str">
        <f ca="1">inputfromtsbtoolfile!B875</f>
        <v xml:space="preserve"> mike SHERRARD</v>
      </c>
      <c r="C814" t="str">
        <f ca="1">inputfromtsbtoolfile!C875</f>
        <v xml:space="preserve"> Face=0x85</v>
      </c>
      <c r="D814" t="str">
        <f ca="1">inputfromtsbtoolfile!D875</f>
        <v xml:space="preserve"> #88</v>
      </c>
      <c r="E814">
        <f ca="1">inputfromtsbtoolfile!E875</f>
        <v>38</v>
      </c>
      <c r="F814">
        <f ca="1">inputfromtsbtoolfile!F875</f>
        <v>69</v>
      </c>
      <c r="G814">
        <f ca="1">inputfromtsbtoolfile!G875</f>
        <v>44</v>
      </c>
      <c r="H814">
        <f ca="1">inputfromtsbtoolfile!H875</f>
        <v>13</v>
      </c>
      <c r="I814">
        <f ca="1">inputfromtsbtoolfile!I875</f>
        <v>50</v>
      </c>
      <c r="J814">
        <f ca="1">inputfromtsbtoolfile!J875</f>
        <v>50</v>
      </c>
      <c r="K814" t="str">
        <f ca="1">inputfromtsbtoolfile!K875</f>
        <v>[1</v>
      </c>
      <c r="L814">
        <f ca="1">inputfromtsbtoolfile!L875</f>
        <v>7</v>
      </c>
    </row>
    <row r="815" spans="1:12">
      <c r="A815" t="str">
        <f ca="1">inputfromtsbtoolfile!A910</f>
        <v>WR4</v>
      </c>
      <c r="B815" t="str">
        <f ca="1">inputfromtsbtoolfile!B910</f>
        <v xml:space="preserve"> aaron COX</v>
      </c>
      <c r="C815" t="str">
        <f ca="1">inputfromtsbtoolfile!C910</f>
        <v xml:space="preserve"> Face=0x8e</v>
      </c>
      <c r="D815" t="str">
        <f ca="1">inputfromtsbtoolfile!D910</f>
        <v xml:space="preserve"> #84</v>
      </c>
      <c r="E815">
        <f ca="1">inputfromtsbtoolfile!E910</f>
        <v>31</v>
      </c>
      <c r="F815">
        <f ca="1">inputfromtsbtoolfile!F910</f>
        <v>69</v>
      </c>
      <c r="G815">
        <f ca="1">inputfromtsbtoolfile!G910</f>
        <v>31</v>
      </c>
      <c r="H815">
        <f ca="1">inputfromtsbtoolfile!H910</f>
        <v>13</v>
      </c>
      <c r="I815">
        <f ca="1">inputfromtsbtoolfile!I910</f>
        <v>50</v>
      </c>
      <c r="J815">
        <f ca="1">inputfromtsbtoolfile!J910</f>
        <v>44</v>
      </c>
      <c r="K815" t="str">
        <f ca="1">inputfromtsbtoolfile!K910</f>
        <v>[1</v>
      </c>
      <c r="L815">
        <f ca="1">inputfromtsbtoolfile!L910</f>
        <v>5</v>
      </c>
    </row>
    <row r="816" spans="1:12">
      <c r="A816" t="str">
        <f ca="1">inputfromtsbtoolfile!A945</f>
        <v>WR4</v>
      </c>
      <c r="B816" t="str">
        <f ca="1">inputfromtsbtoolfile!B945</f>
        <v xml:space="preserve"> floyd TURNER</v>
      </c>
      <c r="C816" t="str">
        <f ca="1">inputfromtsbtoolfile!C945</f>
        <v xml:space="preserve"> Face=0x9a</v>
      </c>
      <c r="D816" t="str">
        <f ca="1">inputfromtsbtoolfile!D945</f>
        <v xml:space="preserve"> #88</v>
      </c>
      <c r="E816">
        <f ca="1">inputfromtsbtoolfile!E945</f>
        <v>31</v>
      </c>
      <c r="F816">
        <f ca="1">inputfromtsbtoolfile!F945</f>
        <v>69</v>
      </c>
      <c r="G816">
        <f ca="1">inputfromtsbtoolfile!G945</f>
        <v>31</v>
      </c>
      <c r="H816">
        <f ca="1">inputfromtsbtoolfile!H945</f>
        <v>13</v>
      </c>
      <c r="I816">
        <f ca="1">inputfromtsbtoolfile!I945</f>
        <v>50</v>
      </c>
      <c r="J816">
        <f ca="1">inputfromtsbtoolfile!J945</f>
        <v>44</v>
      </c>
      <c r="K816" t="str">
        <f ca="1">inputfromtsbtoolfile!K945</f>
        <v>[1</v>
      </c>
      <c r="L816">
        <f ca="1">inputfromtsbtoolfile!L945</f>
        <v>4</v>
      </c>
    </row>
    <row r="817" spans="1:12">
      <c r="A817" t="str">
        <f ca="1">inputfromtsbtoolfile!A980</f>
        <v>WR4</v>
      </c>
      <c r="B817" t="str">
        <f ca="1">inputfromtsbtoolfile!B980</f>
        <v xml:space="preserve"> george THOMAS</v>
      </c>
      <c r="C817" t="str">
        <f ca="1">inputfromtsbtoolfile!C980</f>
        <v xml:space="preserve"> Face=0x8f</v>
      </c>
      <c r="D817" t="str">
        <f ca="1">inputfromtsbtoolfile!D980</f>
        <v xml:space="preserve"> #89</v>
      </c>
      <c r="E817">
        <f ca="1">inputfromtsbtoolfile!E980</f>
        <v>31</v>
      </c>
      <c r="F817">
        <f ca="1">inputfromtsbtoolfile!F980</f>
        <v>69</v>
      </c>
      <c r="G817">
        <f ca="1">inputfromtsbtoolfile!G980</f>
        <v>31</v>
      </c>
      <c r="H817">
        <f ca="1">inputfromtsbtoolfile!H980</f>
        <v>13</v>
      </c>
      <c r="I817">
        <f ca="1">inputfromtsbtoolfile!I980</f>
        <v>50</v>
      </c>
      <c r="J817">
        <f ca="1">inputfromtsbtoolfile!J980</f>
        <v>44</v>
      </c>
      <c r="K817" t="str">
        <f ca="1">inputfromtsbtoolfile!K980</f>
        <v>[1</v>
      </c>
      <c r="L817">
        <f ca="1">inputfromtsbtoolfile!L980</f>
        <v>3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60"/>
  <sheetViews>
    <sheetView tabSelected="1" topLeftCell="A19" zoomScale="75" zoomScaleNormal="75" workbookViewId="0">
      <selection activeCell="L1002" sqref="A26:L1002"/>
    </sheetView>
  </sheetViews>
  <sheetFormatPr defaultRowHeight="15"/>
  <cols>
    <col min="20" max="20" width="12.7109375" bestFit="1" customWidth="1"/>
  </cols>
  <sheetData>
    <row r="1" spans="1:24" ht="18.75">
      <c r="A1" s="10" t="s">
        <v>1639</v>
      </c>
      <c r="B1" s="10"/>
      <c r="C1" s="10"/>
      <c r="D1" s="10"/>
      <c r="E1" s="10"/>
      <c r="F1" s="11"/>
    </row>
    <row r="3" spans="1:24" ht="15.75">
      <c r="A3" t="s">
        <v>0</v>
      </c>
      <c r="T3" s="12" t="s">
        <v>1640</v>
      </c>
      <c r="U3" s="11">
        <v>0</v>
      </c>
      <c r="V3" s="11"/>
      <c r="W3" s="11" t="s">
        <v>1634</v>
      </c>
      <c r="X3" s="11"/>
    </row>
    <row r="4" spans="1:24" ht="15.75">
      <c r="A4" t="s">
        <v>1</v>
      </c>
      <c r="T4" s="12" t="s">
        <v>1641</v>
      </c>
      <c r="U4" s="11">
        <v>0</v>
      </c>
      <c r="V4" s="11"/>
      <c r="W4" s="11" t="s">
        <v>1635</v>
      </c>
      <c r="X4" s="11"/>
    </row>
    <row r="5" spans="1:24">
      <c r="A5" t="s">
        <v>2</v>
      </c>
    </row>
    <row r="6" spans="1:24">
      <c r="A6" t="s">
        <v>3</v>
      </c>
    </row>
    <row r="7" spans="1:24">
      <c r="A7" t="s">
        <v>4</v>
      </c>
    </row>
    <row r="8" spans="1:24">
      <c r="A8" t="s">
        <v>5</v>
      </c>
      <c r="B8" t="s">
        <v>6</v>
      </c>
    </row>
    <row r="9" spans="1:24">
      <c r="A9" t="s">
        <v>7</v>
      </c>
    </row>
    <row r="10" spans="1:24">
      <c r="A10" t="s">
        <v>8</v>
      </c>
      <c r="B10" t="s">
        <v>9</v>
      </c>
    </row>
    <row r="11" spans="1:24">
      <c r="A11" t="s">
        <v>10</v>
      </c>
      <c r="B11" t="s">
        <v>11</v>
      </c>
    </row>
    <row r="12" spans="1:24">
      <c r="A12" t="s">
        <v>12</v>
      </c>
    </row>
    <row r="13" spans="1:24">
      <c r="A13" t="s">
        <v>13</v>
      </c>
    </row>
    <row r="14" spans="1:24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21</v>
      </c>
      <c r="I14" t="s">
        <v>22</v>
      </c>
      <c r="J14" t="s">
        <v>23</v>
      </c>
      <c r="K14" t="s">
        <v>24</v>
      </c>
      <c r="L14" t="s">
        <v>25</v>
      </c>
      <c r="M14" t="s">
        <v>26</v>
      </c>
      <c r="N14" t="s">
        <v>27</v>
      </c>
      <c r="O14" t="s">
        <v>28</v>
      </c>
    </row>
    <row r="15" spans="1:24">
      <c r="A15" t="s">
        <v>29</v>
      </c>
    </row>
    <row r="16" spans="1:24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21</v>
      </c>
      <c r="I16" t="s">
        <v>30</v>
      </c>
      <c r="J16" t="s">
        <v>31</v>
      </c>
      <c r="K16" t="s">
        <v>26</v>
      </c>
      <c r="L16" t="s">
        <v>32</v>
      </c>
      <c r="M16" t="s">
        <v>33</v>
      </c>
      <c r="N16" t="s">
        <v>34</v>
      </c>
    </row>
    <row r="17" spans="1:21">
      <c r="A17" t="s">
        <v>35</v>
      </c>
    </row>
    <row r="18" spans="1:21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21</v>
      </c>
    </row>
    <row r="19" spans="1:21">
      <c r="A19" t="s">
        <v>36</v>
      </c>
    </row>
    <row r="20" spans="1:21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21</v>
      </c>
      <c r="I20" t="s">
        <v>37</v>
      </c>
      <c r="J20" t="s">
        <v>38</v>
      </c>
      <c r="K20" t="s">
        <v>39</v>
      </c>
      <c r="L20" t="s">
        <v>40</v>
      </c>
    </row>
    <row r="21" spans="1:21">
      <c r="A21" t="s">
        <v>41</v>
      </c>
    </row>
    <row r="22" spans="1:21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21</v>
      </c>
      <c r="I22" t="s">
        <v>42</v>
      </c>
      <c r="J22" t="s">
        <v>43</v>
      </c>
      <c r="K22" t="s">
        <v>44</v>
      </c>
    </row>
    <row r="23" spans="1:21">
      <c r="A23" t="s">
        <v>503</v>
      </c>
    </row>
    <row r="24" spans="1:21">
      <c r="A24" t="s">
        <v>504</v>
      </c>
      <c r="B24" t="s">
        <v>45</v>
      </c>
    </row>
    <row r="25" spans="1:21">
      <c r="A25" t="s">
        <v>505</v>
      </c>
      <c r="B25" t="s">
        <v>506</v>
      </c>
      <c r="G25">
        <v>19</v>
      </c>
      <c r="I25">
        <v>69</v>
      </c>
      <c r="J25">
        <v>75</v>
      </c>
      <c r="K25">
        <v>81</v>
      </c>
      <c r="L25">
        <v>81</v>
      </c>
      <c r="Q25" s="1"/>
      <c r="S25" s="1"/>
    </row>
    <row r="26" spans="1:21">
      <c r="A26" t="s">
        <v>46</v>
      </c>
      <c r="B26" t="s">
        <v>507</v>
      </c>
      <c r="C26" t="s">
        <v>508</v>
      </c>
      <c r="D26" t="s">
        <v>509</v>
      </c>
      <c r="E26">
        <v>25</v>
      </c>
      <c r="F26">
        <v>69</v>
      </c>
      <c r="G26">
        <v>13</v>
      </c>
      <c r="H26">
        <v>13</v>
      </c>
      <c r="I26">
        <v>56</v>
      </c>
      <c r="J26">
        <v>81</v>
      </c>
      <c r="K26">
        <v>81</v>
      </c>
      <c r="L26">
        <v>81</v>
      </c>
      <c r="M26" t="s">
        <v>250</v>
      </c>
      <c r="N26">
        <v>12</v>
      </c>
      <c r="O26" t="s">
        <v>50</v>
      </c>
      <c r="P26" t="s">
        <v>479</v>
      </c>
      <c r="Q26" s="1">
        <f ca="1">IF(U$4=0,((('Attribute weighting'!$C$5*$I26+'Attribute weighting'!$D$5*$J26+'Attribute weighting'!$E$5*$L26)+('Attribute weighting'!$B$5*$G26))),(((0.4*$I26+0.3*$J26+0.7*$K26+0.05*$L26)+(0.75*($G26+38)))/2.2))</f>
        <v>50.05</v>
      </c>
      <c r="R26" t="s">
        <v>477</v>
      </c>
      <c r="S26" s="1">
        <f ca="1">(((0.4*$I26+0.3*$J26+0.7*$K26+0.05*$L26)/1.45))</f>
        <v>74.103448275862078</v>
      </c>
      <c r="T26" s="1" t="s">
        <v>478</v>
      </c>
      <c r="U26" s="1">
        <f>($G26+38)</f>
        <v>51</v>
      </c>
    </row>
    <row r="27" spans="1:21">
      <c r="A27" t="s">
        <v>51</v>
      </c>
      <c r="B27" t="s">
        <v>510</v>
      </c>
      <c r="C27" t="s">
        <v>221</v>
      </c>
      <c r="D27" t="s">
        <v>296</v>
      </c>
      <c r="E27">
        <v>25</v>
      </c>
      <c r="F27">
        <v>69</v>
      </c>
      <c r="G27">
        <v>13</v>
      </c>
      <c r="H27">
        <v>13</v>
      </c>
      <c r="I27">
        <v>31</v>
      </c>
      <c r="J27">
        <v>44</v>
      </c>
      <c r="K27">
        <f>J27</f>
        <v>44</v>
      </c>
      <c r="L27">
        <v>50</v>
      </c>
      <c r="M27" t="s">
        <v>250</v>
      </c>
      <c r="N27">
        <v>3</v>
      </c>
      <c r="O27" t="s">
        <v>82</v>
      </c>
      <c r="P27" t="s">
        <v>479</v>
      </c>
      <c r="Q27" s="1">
        <f ca="1">IF(U$4=0,((('Attribute weighting'!$C$5*$I27+'Attribute weighting'!$D$5*$J27+'Attribute weighting'!$E$5*$L27)+('Attribute weighting'!$B$5*$G27))),(((0.4*$I27+0.3*$J27+0.7*$K27+0.05*$L27)+(0.75*($G27+38)))/2.2))</f>
        <v>29.95</v>
      </c>
      <c r="R27" t="s">
        <v>477</v>
      </c>
      <c r="S27" s="1">
        <f ca="1">(((0.4*$I27+0.3*$J27+0.7*$K27+0.05*$L27)/1.45))</f>
        <v>40.620689655172413</v>
      </c>
      <c r="T27" s="1" t="s">
        <v>478</v>
      </c>
      <c r="U27" s="1">
        <f>($G27+38)</f>
        <v>51</v>
      </c>
    </row>
    <row r="28" spans="1:21">
      <c r="A28" t="s">
        <v>54</v>
      </c>
      <c r="B28" t="s">
        <v>511</v>
      </c>
      <c r="C28" t="s">
        <v>314</v>
      </c>
      <c r="D28" t="s">
        <v>153</v>
      </c>
      <c r="E28">
        <v>38</v>
      </c>
      <c r="F28">
        <v>69</v>
      </c>
      <c r="G28">
        <v>63</v>
      </c>
      <c r="H28">
        <v>25</v>
      </c>
      <c r="I28">
        <v>75</v>
      </c>
      <c r="J28">
        <v>50</v>
      </c>
      <c r="K28" t="s">
        <v>315</v>
      </c>
      <c r="L28">
        <v>7</v>
      </c>
      <c r="M28">
        <v>8</v>
      </c>
      <c r="N28" t="s">
        <v>272</v>
      </c>
      <c r="P28" t="s">
        <v>478</v>
      </c>
      <c r="Q28" s="1">
        <f ca="1">IF(U$3=0,IF(H28&gt;88,G28+3,G28),((G28+0.2*H28)/1.15))</f>
        <v>63</v>
      </c>
      <c r="R28" t="s">
        <v>480</v>
      </c>
      <c r="S28" s="1">
        <f ca="1">('Attribute weighting'!$B$11*(E28)+'Attribute weighting'!$C$11*(G28)+'Attribute weighting'!$D$11*(J28))</f>
        <v>56.94</v>
      </c>
    </row>
    <row r="29" spans="1:21">
      <c r="A29" t="s">
        <v>59</v>
      </c>
      <c r="B29" t="s">
        <v>512</v>
      </c>
      <c r="C29" t="s">
        <v>298</v>
      </c>
      <c r="D29" t="s">
        <v>266</v>
      </c>
      <c r="E29">
        <v>44</v>
      </c>
      <c r="F29">
        <v>69</v>
      </c>
      <c r="G29">
        <v>25</v>
      </c>
      <c r="H29">
        <v>88</v>
      </c>
      <c r="I29">
        <v>50</v>
      </c>
      <c r="J29">
        <v>25</v>
      </c>
      <c r="K29" t="s">
        <v>66</v>
      </c>
      <c r="L29">
        <v>3</v>
      </c>
      <c r="M29">
        <v>6</v>
      </c>
      <c r="N29" t="s">
        <v>82</v>
      </c>
      <c r="P29" t="s">
        <v>478</v>
      </c>
      <c r="Q29" s="1">
        <f ca="1">IF(U$3=0,IF(H29&gt;88,G29+3,G29),((G29+0.2*H29)/1.15))</f>
        <v>25</v>
      </c>
      <c r="R29" t="s">
        <v>480</v>
      </c>
      <c r="S29" s="1">
        <f ca="1">('Attribute weighting'!$B$11*(E29)+'Attribute weighting'!$C$11*(G29)+'Attribute weighting'!$D$11*(J29))</f>
        <v>25.95</v>
      </c>
    </row>
    <row r="30" spans="1:21">
      <c r="A30" t="s">
        <v>64</v>
      </c>
      <c r="B30" t="s">
        <v>513</v>
      </c>
      <c r="C30" t="s">
        <v>278</v>
      </c>
      <c r="D30" t="s">
        <v>56</v>
      </c>
      <c r="E30">
        <v>38</v>
      </c>
      <c r="F30">
        <v>69</v>
      </c>
      <c r="G30">
        <v>25</v>
      </c>
      <c r="H30">
        <v>19</v>
      </c>
      <c r="I30">
        <v>50</v>
      </c>
      <c r="J30">
        <v>31</v>
      </c>
      <c r="K30" t="s">
        <v>66</v>
      </c>
      <c r="L30">
        <v>2</v>
      </c>
      <c r="M30">
        <v>7</v>
      </c>
      <c r="N30" t="s">
        <v>82</v>
      </c>
      <c r="P30" t="s">
        <v>478</v>
      </c>
      <c r="Q30" s="1">
        <f ca="1">IF(U$3=0,IF(H30&gt;88,G30+3,G30),((G30+0.2*H30)/1.15))</f>
        <v>25</v>
      </c>
      <c r="R30" t="s">
        <v>480</v>
      </c>
      <c r="S30" s="1">
        <f ca="1">('Attribute weighting'!$B$11*(E30)+'Attribute weighting'!$C$11*(G30)+'Attribute weighting'!$D$11*(J30))</f>
        <v>27.869999999999997</v>
      </c>
    </row>
    <row r="31" spans="1:21">
      <c r="A31" t="s">
        <v>68</v>
      </c>
      <c r="B31" t="s">
        <v>514</v>
      </c>
      <c r="C31" t="s">
        <v>152</v>
      </c>
      <c r="D31" t="s">
        <v>134</v>
      </c>
      <c r="E31">
        <v>38</v>
      </c>
      <c r="F31">
        <v>69</v>
      </c>
      <c r="G31">
        <v>25</v>
      </c>
      <c r="H31">
        <v>19</v>
      </c>
      <c r="I31">
        <v>50</v>
      </c>
      <c r="J31">
        <v>31</v>
      </c>
      <c r="K31" t="s">
        <v>250</v>
      </c>
      <c r="L31">
        <v>3</v>
      </c>
      <c r="M31">
        <v>8</v>
      </c>
      <c r="N31" t="s">
        <v>82</v>
      </c>
      <c r="P31" t="s">
        <v>478</v>
      </c>
      <c r="Q31" s="1">
        <f ca="1">IF(U$3=0,IF(H31&gt;88,G31+3,G31),((G31+0.2*H31)/1.15))</f>
        <v>25</v>
      </c>
      <c r="R31" t="s">
        <v>480</v>
      </c>
      <c r="S31" s="1">
        <f ca="1">('Attribute weighting'!$B$11*(E31)+'Attribute weighting'!$C$11*(G31)+'Attribute weighting'!$D$11*(J31))</f>
        <v>27.869999999999997</v>
      </c>
    </row>
    <row r="32" spans="1:21">
      <c r="A32" t="s">
        <v>71</v>
      </c>
      <c r="B32" t="s">
        <v>515</v>
      </c>
      <c r="C32" t="s">
        <v>516</v>
      </c>
      <c r="D32" t="s">
        <v>91</v>
      </c>
      <c r="E32">
        <v>25</v>
      </c>
      <c r="F32">
        <v>69</v>
      </c>
      <c r="G32">
        <v>38</v>
      </c>
      <c r="H32">
        <v>13</v>
      </c>
      <c r="I32">
        <v>50</v>
      </c>
      <c r="J32">
        <v>56</v>
      </c>
      <c r="K32" t="s">
        <v>150</v>
      </c>
      <c r="L32">
        <v>8</v>
      </c>
      <c r="M32">
        <v>13</v>
      </c>
      <c r="N32" t="s">
        <v>286</v>
      </c>
      <c r="S32" s="1">
        <f ca="1">('Attribute weighting'!$B$11*(E32)+'Attribute weighting'!$C$11*(G32)+'Attribute weighting'!$D$11*(J32))</f>
        <v>44.01</v>
      </c>
    </row>
    <row r="33" spans="1:19">
      <c r="A33" t="s">
        <v>76</v>
      </c>
      <c r="B33" t="s">
        <v>517</v>
      </c>
      <c r="C33" t="s">
        <v>303</v>
      </c>
      <c r="D33" t="s">
        <v>73</v>
      </c>
      <c r="E33">
        <v>25</v>
      </c>
      <c r="F33">
        <v>69</v>
      </c>
      <c r="G33">
        <v>56</v>
      </c>
      <c r="H33">
        <v>13</v>
      </c>
      <c r="I33">
        <v>56</v>
      </c>
      <c r="J33">
        <v>69</v>
      </c>
      <c r="K33" t="s">
        <v>150</v>
      </c>
      <c r="L33">
        <v>9</v>
      </c>
      <c r="M33">
        <v>10</v>
      </c>
      <c r="N33" t="s">
        <v>203</v>
      </c>
      <c r="S33" s="1">
        <f ca="1">('Attribute weighting'!$B$11*(E33)+'Attribute weighting'!$C$11*(G33)+'Attribute weighting'!$D$11*(J33))</f>
        <v>59.26</v>
      </c>
    </row>
    <row r="34" spans="1:19">
      <c r="A34" t="s">
        <v>79</v>
      </c>
      <c r="B34" t="s">
        <v>518</v>
      </c>
      <c r="C34" t="s">
        <v>229</v>
      </c>
      <c r="D34" t="s">
        <v>78</v>
      </c>
      <c r="E34">
        <v>25</v>
      </c>
      <c r="F34">
        <v>69</v>
      </c>
      <c r="G34">
        <v>44</v>
      </c>
      <c r="H34">
        <v>13</v>
      </c>
      <c r="I34">
        <v>50</v>
      </c>
      <c r="J34">
        <v>44</v>
      </c>
      <c r="K34" t="s">
        <v>150</v>
      </c>
      <c r="L34">
        <v>4</v>
      </c>
      <c r="M34">
        <v>13</v>
      </c>
      <c r="N34" t="s">
        <v>82</v>
      </c>
      <c r="S34" s="1">
        <f ca="1">('Attribute weighting'!$B$11*(E34)+'Attribute weighting'!$C$11*(G34)+'Attribute weighting'!$D$11*(J34))</f>
        <v>43.05</v>
      </c>
    </row>
    <row r="35" spans="1:19">
      <c r="A35" t="s">
        <v>83</v>
      </c>
      <c r="B35" t="s">
        <v>519</v>
      </c>
      <c r="C35" t="s">
        <v>120</v>
      </c>
      <c r="D35" t="s">
        <v>256</v>
      </c>
      <c r="E35">
        <v>25</v>
      </c>
      <c r="F35">
        <v>69</v>
      </c>
      <c r="G35">
        <v>19</v>
      </c>
      <c r="H35">
        <v>13</v>
      </c>
      <c r="I35">
        <v>50</v>
      </c>
      <c r="J35">
        <v>44</v>
      </c>
      <c r="K35" t="s">
        <v>150</v>
      </c>
      <c r="L35">
        <v>4</v>
      </c>
      <c r="M35">
        <v>7</v>
      </c>
      <c r="N35" t="s">
        <v>82</v>
      </c>
      <c r="S35" s="1">
        <f ca="1">('Attribute weighting'!$B$11*(E35)+'Attribute weighting'!$C$11*(G35)+'Attribute weighting'!$D$11*(J35))</f>
        <v>28.55</v>
      </c>
    </row>
    <row r="36" spans="1:19">
      <c r="A36" t="s">
        <v>86</v>
      </c>
      <c r="B36" t="s">
        <v>520</v>
      </c>
      <c r="C36" t="s">
        <v>164</v>
      </c>
      <c r="D36" t="s">
        <v>88</v>
      </c>
      <c r="E36">
        <v>25</v>
      </c>
      <c r="F36">
        <v>69</v>
      </c>
      <c r="G36">
        <v>38</v>
      </c>
      <c r="H36">
        <v>50</v>
      </c>
      <c r="I36">
        <v>50</v>
      </c>
      <c r="J36">
        <v>50</v>
      </c>
      <c r="K36" t="s">
        <v>150</v>
      </c>
      <c r="L36">
        <v>6</v>
      </c>
      <c r="M36">
        <v>7</v>
      </c>
      <c r="N36" t="s">
        <v>286</v>
      </c>
      <c r="S36" s="1">
        <f ca="1">('Attribute weighting'!$B$11*(E36)+'Attribute weighting'!$C$11*(G36)+'Attribute weighting'!$D$11*(J36))</f>
        <v>41.79</v>
      </c>
    </row>
    <row r="37" spans="1:19">
      <c r="A37" t="s">
        <v>89</v>
      </c>
      <c r="B37" t="s">
        <v>521</v>
      </c>
      <c r="C37" t="s">
        <v>323</v>
      </c>
      <c r="D37" t="s">
        <v>165</v>
      </c>
      <c r="E37">
        <v>25</v>
      </c>
      <c r="F37">
        <v>69</v>
      </c>
      <c r="G37">
        <v>19</v>
      </c>
      <c r="H37">
        <v>44</v>
      </c>
      <c r="I37">
        <v>50</v>
      </c>
      <c r="J37">
        <v>31</v>
      </c>
      <c r="K37" t="s">
        <v>150</v>
      </c>
      <c r="L37">
        <v>3</v>
      </c>
      <c r="M37">
        <v>5</v>
      </c>
      <c r="N37" t="s">
        <v>82</v>
      </c>
      <c r="S37" s="1">
        <f ca="1">('Attribute weighting'!$B$11*(E37)+'Attribute weighting'!$C$11*(G37)+'Attribute weighting'!$D$11*(J37))</f>
        <v>23.740000000000002</v>
      </c>
    </row>
    <row r="38" spans="1:19">
      <c r="A38" t="s">
        <v>92</v>
      </c>
      <c r="B38" t="s">
        <v>522</v>
      </c>
      <c r="C38" t="s">
        <v>138</v>
      </c>
      <c r="D38" t="s">
        <v>94</v>
      </c>
      <c r="E38">
        <v>25</v>
      </c>
      <c r="F38">
        <v>69</v>
      </c>
      <c r="G38">
        <v>38</v>
      </c>
      <c r="H38">
        <v>69</v>
      </c>
      <c r="R38" s="1">
        <f>MAX(Q26:Q27)</f>
        <v>50.05</v>
      </c>
      <c r="S38" t="s">
        <v>475</v>
      </c>
    </row>
    <row r="39" spans="1:19">
      <c r="A39" t="s">
        <v>95</v>
      </c>
      <c r="B39" t="s">
        <v>523</v>
      </c>
      <c r="C39" t="s">
        <v>253</v>
      </c>
      <c r="D39" t="s">
        <v>118</v>
      </c>
      <c r="E39">
        <v>25</v>
      </c>
      <c r="F39">
        <v>69</v>
      </c>
      <c r="G39">
        <v>38</v>
      </c>
      <c r="H39">
        <v>56</v>
      </c>
      <c r="R39" s="1">
        <f>MAX(Q28:Q31)</f>
        <v>63</v>
      </c>
      <c r="S39" t="s">
        <v>476</v>
      </c>
    </row>
    <row r="40" spans="1:19">
      <c r="A40" t="s">
        <v>97</v>
      </c>
      <c r="B40" t="s">
        <v>524</v>
      </c>
      <c r="C40" t="s">
        <v>525</v>
      </c>
      <c r="D40" t="s">
        <v>241</v>
      </c>
      <c r="E40">
        <v>25</v>
      </c>
      <c r="F40">
        <v>69</v>
      </c>
      <c r="G40">
        <v>25</v>
      </c>
      <c r="H40">
        <v>63</v>
      </c>
      <c r="R40" s="1">
        <f>U26</f>
        <v>51</v>
      </c>
      <c r="S40" t="s">
        <v>481</v>
      </c>
    </row>
    <row r="41" spans="1:19">
      <c r="A41" t="s">
        <v>100</v>
      </c>
      <c r="B41" t="s">
        <v>526</v>
      </c>
      <c r="C41" t="s">
        <v>209</v>
      </c>
      <c r="D41" t="s">
        <v>318</v>
      </c>
      <c r="E41">
        <v>25</v>
      </c>
      <c r="F41">
        <v>69</v>
      </c>
      <c r="G41">
        <v>25</v>
      </c>
      <c r="H41">
        <v>50</v>
      </c>
      <c r="R41" s="1">
        <f>0.7*MAX(S29:S37)+0.3*LARGE(S32:S37,2)</f>
        <v>54.685000000000002</v>
      </c>
      <c r="S41" t="s">
        <v>1636</v>
      </c>
    </row>
    <row r="42" spans="1:19">
      <c r="A42" t="s">
        <v>102</v>
      </c>
      <c r="B42" t="s">
        <v>527</v>
      </c>
      <c r="C42" t="s">
        <v>69</v>
      </c>
      <c r="D42" t="s">
        <v>217</v>
      </c>
      <c r="E42">
        <v>25</v>
      </c>
      <c r="F42">
        <v>69</v>
      </c>
      <c r="G42">
        <v>19</v>
      </c>
      <c r="H42">
        <v>63</v>
      </c>
      <c r="R42" s="1">
        <f>(AVERAGE(H38:H42)+MIN(H38,H38:H42))/2</f>
        <v>55.1</v>
      </c>
      <c r="S42" t="s">
        <v>470</v>
      </c>
    </row>
    <row r="43" spans="1:19">
      <c r="A43" t="s">
        <v>105</v>
      </c>
      <c r="B43" t="s">
        <v>528</v>
      </c>
      <c r="C43" t="s">
        <v>69</v>
      </c>
      <c r="D43" t="s">
        <v>308</v>
      </c>
      <c r="E43">
        <v>44</v>
      </c>
      <c r="F43">
        <v>56</v>
      </c>
      <c r="G43">
        <v>69</v>
      </c>
      <c r="H43">
        <v>75</v>
      </c>
      <c r="I43">
        <v>25</v>
      </c>
      <c r="J43">
        <v>81</v>
      </c>
      <c r="K43" t="s">
        <v>529</v>
      </c>
      <c r="L43" t="s">
        <v>58</v>
      </c>
      <c r="P43" s="1">
        <f ca="1">IF(U$3=0,'Attribute weighting'!$B$15*E43+'Attribute weighting'!$C$15*F43+'Attribute weighting'!$D$15*G43+'Attribute weighting'!$E$15*H43+'Attribute weighting'!$F$15*I43,E43+F43+0.5*G43+0.5*H43+3*I43)</f>
        <v>62.2</v>
      </c>
      <c r="R43" s="1"/>
    </row>
    <row r="44" spans="1:19">
      <c r="A44" t="s">
        <v>109</v>
      </c>
      <c r="B44" t="s">
        <v>530</v>
      </c>
      <c r="C44" t="s">
        <v>531</v>
      </c>
      <c r="D44" t="s">
        <v>124</v>
      </c>
      <c r="E44">
        <v>25</v>
      </c>
      <c r="F44">
        <v>31</v>
      </c>
      <c r="G44">
        <v>31</v>
      </c>
      <c r="H44">
        <v>50</v>
      </c>
      <c r="I44">
        <v>19</v>
      </c>
      <c r="J44">
        <v>19</v>
      </c>
      <c r="K44" t="s">
        <v>182</v>
      </c>
      <c r="L44" t="s">
        <v>58</v>
      </c>
      <c r="P44" s="1">
        <f ca="1">IF(U$3=0,'Attribute weighting'!$B$15*E44+'Attribute weighting'!$C$15*F44+'Attribute weighting'!$D$15*G44+'Attribute weighting'!$E$15*H44+'Attribute weighting'!$F$15*I44,E44+F44+0.5*G44+0.5*H44+3*I44)</f>
        <v>38.700000000000003</v>
      </c>
      <c r="R44" s="1"/>
    </row>
    <row r="45" spans="1:19">
      <c r="A45" t="s">
        <v>111</v>
      </c>
      <c r="B45" t="s">
        <v>532</v>
      </c>
      <c r="C45" t="s">
        <v>276</v>
      </c>
      <c r="D45" t="s">
        <v>247</v>
      </c>
      <c r="E45">
        <v>25</v>
      </c>
      <c r="F45">
        <v>31</v>
      </c>
      <c r="G45">
        <v>38</v>
      </c>
      <c r="H45">
        <v>44</v>
      </c>
      <c r="I45">
        <v>31</v>
      </c>
      <c r="J45">
        <v>50</v>
      </c>
      <c r="K45" t="s">
        <v>180</v>
      </c>
      <c r="L45" t="s">
        <v>356</v>
      </c>
      <c r="P45" s="1">
        <f ca="1">IF(U$3=0,'Attribute weighting'!$B$15*E45+'Attribute weighting'!$C$15*F45+'Attribute weighting'!$D$15*G45+'Attribute weighting'!$E$15*H45+'Attribute weighting'!$F$15*I45,E45+F45+0.5*G45+0.5*H45+3*I45)</f>
        <v>36.65</v>
      </c>
      <c r="R45" s="1"/>
    </row>
    <row r="46" spans="1:19">
      <c r="A46" t="s">
        <v>114</v>
      </c>
      <c r="B46" t="s">
        <v>533</v>
      </c>
      <c r="C46" t="s">
        <v>534</v>
      </c>
      <c r="D46" t="s">
        <v>121</v>
      </c>
      <c r="E46">
        <v>31</v>
      </c>
      <c r="F46">
        <v>44</v>
      </c>
      <c r="G46">
        <v>50</v>
      </c>
      <c r="H46">
        <v>38</v>
      </c>
      <c r="I46">
        <v>44</v>
      </c>
      <c r="J46">
        <v>63</v>
      </c>
      <c r="K46" t="s">
        <v>180</v>
      </c>
      <c r="L46" t="s">
        <v>245</v>
      </c>
      <c r="P46" s="1">
        <f ca="1">IF(U$3=0,'Attribute weighting'!$B$18*E46+'Attribute weighting'!$C$18*F46+'Attribute weighting'!$D$18*G46+'Attribute weighting'!$E$18*H46+'Attribute weighting'!$F$18*I46,E46+F46+0.5*G46+0.5*H46+3*I46)</f>
        <v>40.010000000000005</v>
      </c>
      <c r="R46" s="1">
        <f ca="1">(0.3*AVERAGE(P43:P45)+0.7*MAX(P43:P45))</f>
        <v>57.295000000000002</v>
      </c>
      <c r="S46" t="s">
        <v>1701</v>
      </c>
    </row>
    <row r="47" spans="1:19">
      <c r="A47" t="s">
        <v>116</v>
      </c>
      <c r="B47" t="s">
        <v>535</v>
      </c>
      <c r="C47" t="s">
        <v>90</v>
      </c>
      <c r="D47" t="s">
        <v>223</v>
      </c>
      <c r="E47">
        <v>25</v>
      </c>
      <c r="F47">
        <v>31</v>
      </c>
      <c r="G47">
        <v>38</v>
      </c>
      <c r="H47">
        <v>38</v>
      </c>
      <c r="I47">
        <v>31</v>
      </c>
      <c r="J47">
        <v>56</v>
      </c>
      <c r="K47" t="s">
        <v>536</v>
      </c>
      <c r="L47" t="s">
        <v>203</v>
      </c>
      <c r="P47" s="1">
        <f ca="1">IF(U$3=0,'Attribute weighting'!$B$18*E47+'Attribute weighting'!$C$18*F47+'Attribute weighting'!$D$18*G47+'Attribute weighting'!$E$18*H47+'Attribute weighting'!$F$18*I47,E47+F47+0.5*G47+0.5*H47+3*I47)</f>
        <v>30.07</v>
      </c>
      <c r="R47" s="1">
        <f ca="1">(AVERAGE(E46:E49)+AVERAGE(F46:F49)+(0.5*AVERAGE(G46:G49)))</f>
        <v>98.625</v>
      </c>
      <c r="S47" t="s">
        <v>471</v>
      </c>
    </row>
    <row r="48" spans="1:19">
      <c r="A48" t="s">
        <v>119</v>
      </c>
      <c r="B48" t="s">
        <v>537</v>
      </c>
      <c r="C48" t="s">
        <v>324</v>
      </c>
      <c r="D48" t="s">
        <v>312</v>
      </c>
      <c r="E48">
        <v>31</v>
      </c>
      <c r="F48">
        <v>44</v>
      </c>
      <c r="G48">
        <v>50</v>
      </c>
      <c r="H48">
        <v>56</v>
      </c>
      <c r="I48">
        <v>19</v>
      </c>
      <c r="J48">
        <v>69</v>
      </c>
      <c r="K48" t="s">
        <v>536</v>
      </c>
      <c r="L48" t="s">
        <v>293</v>
      </c>
      <c r="P48" s="1">
        <f ca="1">IF(U$3=0,'Attribute weighting'!$B$18*E48+'Attribute weighting'!$C$18*F48+'Attribute weighting'!$D$18*G48+'Attribute weighting'!$E$18*H48+'Attribute weighting'!$F$18*I48,E48+F48+0.5*G48+0.5*H48+3*I48)</f>
        <v>35.909999999999997</v>
      </c>
      <c r="R48" s="1">
        <f ca="1">0.3*AVERAGE(H46:H49)+0.7*MAX(H46:H49)</f>
        <v>58.724999999999994</v>
      </c>
      <c r="S48" t="s">
        <v>486</v>
      </c>
    </row>
    <row r="49" spans="1:21">
      <c r="A49" t="s">
        <v>122</v>
      </c>
      <c r="B49" t="s">
        <v>538</v>
      </c>
      <c r="C49" t="s">
        <v>539</v>
      </c>
      <c r="D49" t="s">
        <v>244</v>
      </c>
      <c r="E49">
        <v>38</v>
      </c>
      <c r="F49">
        <v>50</v>
      </c>
      <c r="G49">
        <v>63</v>
      </c>
      <c r="H49">
        <v>63</v>
      </c>
      <c r="I49">
        <v>19</v>
      </c>
      <c r="J49">
        <v>69</v>
      </c>
      <c r="K49" t="s">
        <v>173</v>
      </c>
      <c r="L49" t="s">
        <v>58</v>
      </c>
      <c r="P49" s="1">
        <f ca="1">IF(U$3=0,'Attribute weighting'!$B$18*E49+'Attribute weighting'!$C$18*F49+'Attribute weighting'!$D$18*G49+'Attribute weighting'!$E$18*H49+'Attribute weighting'!$F$18*I49,E49+F49+0.5*G49+0.5*H49+3*I49)</f>
        <v>41.79</v>
      </c>
      <c r="R49" s="1">
        <f ca="1">0.3*AVERAGE(I46:I49)+0.7*MAX(I46:I49)</f>
        <v>39.274999999999999</v>
      </c>
      <c r="S49" t="s">
        <v>487</v>
      </c>
    </row>
    <row r="50" spans="1:21">
      <c r="A50" t="s">
        <v>126</v>
      </c>
      <c r="B50" t="s">
        <v>540</v>
      </c>
      <c r="C50" t="s">
        <v>154</v>
      </c>
      <c r="D50" t="s">
        <v>192</v>
      </c>
      <c r="E50">
        <v>38</v>
      </c>
      <c r="F50">
        <v>44</v>
      </c>
      <c r="G50">
        <v>56</v>
      </c>
      <c r="H50">
        <v>38</v>
      </c>
      <c r="I50">
        <v>38</v>
      </c>
      <c r="J50">
        <v>56</v>
      </c>
      <c r="K50" t="s">
        <v>541</v>
      </c>
      <c r="L50" t="s">
        <v>245</v>
      </c>
      <c r="P50" s="1">
        <f ca="1">IF(U$3=0,'Attribute weighting'!$B$21*E50+'Attribute weighting'!$C$21*F50+'Attribute weighting'!$D$21*G50+'Attribute weighting'!$E$21*H50+'Attribute weighting'!$F$21*I50,E50+F50+0.5*G50+0.5*H50+3*I50)</f>
        <v>40.550000000000004</v>
      </c>
      <c r="R50" s="1">
        <f ca="1">'Attribute weighting'!$A$32*(LARGE(P46:P49,1))+'Attribute weighting'!$B$32*(LARGE(P46:P49,2))+'Attribute weighting'!$C$32*(LARGE(P46:P49,3))+'Attribute weighting'!$D$32*(LARGE(P46:P49,4))</f>
        <v>37.914000000000001</v>
      </c>
      <c r="S50" t="s">
        <v>488</v>
      </c>
    </row>
    <row r="51" spans="1:21">
      <c r="A51" t="s">
        <v>129</v>
      </c>
      <c r="B51" t="s">
        <v>542</v>
      </c>
      <c r="C51" t="s">
        <v>336</v>
      </c>
      <c r="D51" t="s">
        <v>270</v>
      </c>
      <c r="E51">
        <v>25</v>
      </c>
      <c r="F51">
        <v>31</v>
      </c>
      <c r="G51">
        <v>44</v>
      </c>
      <c r="H51">
        <v>38</v>
      </c>
      <c r="I51">
        <v>50</v>
      </c>
      <c r="J51">
        <v>50</v>
      </c>
      <c r="K51" t="s">
        <v>541</v>
      </c>
      <c r="L51" t="s">
        <v>543</v>
      </c>
      <c r="P51" s="1">
        <f ca="1">IF(U$3=0,'Attribute weighting'!$B$21*E51+'Attribute weighting'!$C$21*F51+'Attribute weighting'!$D$21*G51+'Attribute weighting'!$E$21*H51+'Attribute weighting'!$F$21*I51,E51+F51+0.5*G51+0.5*H51+3*I51)</f>
        <v>37</v>
      </c>
      <c r="R51" s="1">
        <f ca="1">(AVERAGE(E50:E53)+AVERAGE(F50:F53)+(0.5*AVERAGE(G50:G53)))/2.5</f>
        <v>37.6</v>
      </c>
      <c r="S51" t="s">
        <v>472</v>
      </c>
    </row>
    <row r="52" spans="1:21">
      <c r="A52" t="s">
        <v>132</v>
      </c>
      <c r="B52" t="s">
        <v>544</v>
      </c>
      <c r="C52" t="s">
        <v>195</v>
      </c>
      <c r="D52" t="s">
        <v>156</v>
      </c>
      <c r="E52">
        <v>31</v>
      </c>
      <c r="F52">
        <v>38</v>
      </c>
      <c r="G52">
        <v>50</v>
      </c>
      <c r="H52">
        <v>38</v>
      </c>
      <c r="I52">
        <v>44</v>
      </c>
      <c r="J52">
        <v>44</v>
      </c>
      <c r="K52" t="s">
        <v>49</v>
      </c>
      <c r="L52" t="s">
        <v>281</v>
      </c>
      <c r="P52" s="1">
        <f ca="1">IF(U$3=0,'Attribute weighting'!$B$21*E52+'Attribute weighting'!$C$21*F52+'Attribute weighting'!$D$21*G52+'Attribute weighting'!$E$21*H52+'Attribute weighting'!$F$21*I52,E52+F52+0.5*G52+0.5*H52+3*I52)</f>
        <v>38.774999999999999</v>
      </c>
      <c r="R52" s="1">
        <f ca="1">0.7*MAX(I50:I53)+0.3*AVERAGE(I50:I53)</f>
        <v>48.2</v>
      </c>
      <c r="S52" t="s">
        <v>473</v>
      </c>
    </row>
    <row r="53" spans="1:21">
      <c r="A53" t="s">
        <v>135</v>
      </c>
      <c r="B53" t="s">
        <v>545</v>
      </c>
      <c r="C53" t="s">
        <v>546</v>
      </c>
      <c r="D53" t="s">
        <v>338</v>
      </c>
      <c r="E53">
        <v>31</v>
      </c>
      <c r="F53">
        <v>38</v>
      </c>
      <c r="G53">
        <v>50</v>
      </c>
      <c r="H53">
        <v>44</v>
      </c>
      <c r="I53">
        <v>44</v>
      </c>
      <c r="J53">
        <v>50</v>
      </c>
      <c r="K53" t="s">
        <v>49</v>
      </c>
      <c r="L53" t="s">
        <v>265</v>
      </c>
      <c r="P53" s="1">
        <f ca="1">IF(U$3=0,'Attribute weighting'!$B$21*E53+'Attribute weighting'!$C$21*F53+'Attribute weighting'!$D$21*G53+'Attribute weighting'!$E$21*H53+'Attribute weighting'!$F$21*I53,E53+F53+0.5*G53+0.5*H53+3*I53)</f>
        <v>39.075000000000003</v>
      </c>
      <c r="R53" s="1">
        <f ca="1">0.4*MAX(H50:H53)+0.4*MIN(H50:H53)+0.2*AVERAGE(H50:H53)</f>
        <v>40.700000000000003</v>
      </c>
      <c r="S53" t="s">
        <v>474</v>
      </c>
    </row>
    <row r="54" spans="1:21">
      <c r="A54" t="s">
        <v>137</v>
      </c>
      <c r="B54" t="s">
        <v>547</v>
      </c>
      <c r="C54" t="s">
        <v>151</v>
      </c>
      <c r="D54" t="s">
        <v>81</v>
      </c>
      <c r="E54">
        <v>56</v>
      </c>
      <c r="F54">
        <v>81</v>
      </c>
      <c r="G54">
        <v>81</v>
      </c>
      <c r="H54">
        <v>31</v>
      </c>
      <c r="I54">
        <v>44</v>
      </c>
      <c r="J54">
        <v>44</v>
      </c>
      <c r="K54" t="s">
        <v>282</v>
      </c>
      <c r="R54" s="1">
        <f ca="1">'Attribute weighting'!$A$35*(LARGE(P50:P53,1))+'Attribute weighting'!$B$35*(LARGE(P50:P53,2))+'Attribute weighting'!$C$35*(LARGE(P50:P53,3))+'Attribute weighting'!$D$35*(LARGE(P50:P53,4))</f>
        <v>39.427500000000009</v>
      </c>
      <c r="S54" t="s">
        <v>485</v>
      </c>
    </row>
    <row r="55" spans="1:21">
      <c r="A55" t="s">
        <v>141</v>
      </c>
      <c r="B55" t="s">
        <v>548</v>
      </c>
      <c r="C55" t="s">
        <v>325</v>
      </c>
      <c r="D55" t="s">
        <v>149</v>
      </c>
      <c r="E55">
        <v>25</v>
      </c>
      <c r="F55">
        <v>56</v>
      </c>
      <c r="G55">
        <v>44</v>
      </c>
      <c r="H55">
        <v>31</v>
      </c>
      <c r="I55">
        <v>19</v>
      </c>
      <c r="J55">
        <v>63</v>
      </c>
      <c r="K55" t="s">
        <v>549</v>
      </c>
    </row>
    <row r="56" spans="1:21">
      <c r="A56" t="s">
        <v>145</v>
      </c>
      <c r="B56" t="s">
        <v>146</v>
      </c>
    </row>
    <row r="57" spans="1:21">
      <c r="A57" t="s">
        <v>147</v>
      </c>
      <c r="B57" t="s">
        <v>361</v>
      </c>
    </row>
    <row r="59" spans="1:21">
      <c r="A59" t="s">
        <v>550</v>
      </c>
      <c r="B59" t="s">
        <v>45</v>
      </c>
    </row>
    <row r="60" spans="1:21">
      <c r="A60" t="s">
        <v>551</v>
      </c>
      <c r="B60" t="s">
        <v>552</v>
      </c>
      <c r="Q60" s="1"/>
      <c r="S60" s="1"/>
    </row>
    <row r="61" spans="1:21">
      <c r="A61" t="s">
        <v>46</v>
      </c>
      <c r="B61" t="s">
        <v>553</v>
      </c>
      <c r="C61" t="s">
        <v>554</v>
      </c>
      <c r="D61" t="s">
        <v>81</v>
      </c>
      <c r="E61">
        <v>25</v>
      </c>
      <c r="F61">
        <v>69</v>
      </c>
      <c r="G61">
        <v>6</v>
      </c>
      <c r="H61">
        <v>13</v>
      </c>
      <c r="I61">
        <v>50</v>
      </c>
      <c r="J61">
        <v>31</v>
      </c>
      <c r="K61">
        <f>J61</f>
        <v>31</v>
      </c>
      <c r="L61">
        <v>25</v>
      </c>
      <c r="M61" t="s">
        <v>150</v>
      </c>
      <c r="N61">
        <v>4</v>
      </c>
      <c r="O61" t="s">
        <v>50</v>
      </c>
      <c r="P61" t="s">
        <v>479</v>
      </c>
      <c r="Q61" s="1">
        <f ca="1">IF(U$4=0,((('Attribute weighting'!$C$5*$I61+'Attribute weighting'!$D$5*$J61+'Attribute weighting'!$E$5*$L61)+('Attribute weighting'!$B$5*$G61))),(((0.4*$I61+0.3*$J61+0.7*$K61+0.05*$L61)+(0.75*($G61+38)))/2.2))</f>
        <v>23.549999999999997</v>
      </c>
      <c r="R61" t="s">
        <v>477</v>
      </c>
      <c r="S61" s="1">
        <f ca="1">(((0.4*$I61+0.3*$J61+0.7*$K61+0.05*$L61)/1.45))</f>
        <v>36.03448275862069</v>
      </c>
      <c r="T61" s="1" t="s">
        <v>478</v>
      </c>
      <c r="U61" s="1">
        <f>($G61+38)</f>
        <v>44</v>
      </c>
    </row>
    <row r="62" spans="1:21">
      <c r="A62" t="s">
        <v>51</v>
      </c>
      <c r="B62" t="s">
        <v>555</v>
      </c>
      <c r="C62" t="s">
        <v>556</v>
      </c>
      <c r="D62" t="s">
        <v>149</v>
      </c>
      <c r="E62">
        <v>25</v>
      </c>
      <c r="F62">
        <v>69</v>
      </c>
      <c r="G62">
        <v>13</v>
      </c>
      <c r="H62">
        <v>13</v>
      </c>
      <c r="I62">
        <v>31</v>
      </c>
      <c r="J62">
        <v>38</v>
      </c>
      <c r="K62">
        <f>J62</f>
        <v>38</v>
      </c>
      <c r="L62">
        <v>50</v>
      </c>
      <c r="M62" t="s">
        <v>49</v>
      </c>
      <c r="N62">
        <v>2</v>
      </c>
      <c r="O62" t="s">
        <v>82</v>
      </c>
      <c r="P62" t="s">
        <v>479</v>
      </c>
      <c r="Q62" s="1">
        <f ca="1">IF(U$4=0,((('Attribute weighting'!$C$5*$I62+'Attribute weighting'!$D$5*$J62+'Attribute weighting'!$E$5*$L62)+('Attribute weighting'!$B$5*$G62))),(((0.4*$I62+0.3*$J62+0.7*$K62+0.05*$L62)+(0.75*($G62+38)))/2.2))</f>
        <v>27.55</v>
      </c>
      <c r="R62" t="s">
        <v>477</v>
      </c>
      <c r="S62" s="1">
        <f ca="1">(((0.4*$I62+0.3*$J62+0.7*$K62+0.05*$L62)/1.45))</f>
        <v>36.482758620689658</v>
      </c>
      <c r="T62" s="1" t="s">
        <v>478</v>
      </c>
      <c r="U62" s="1">
        <f>($G62+38)</f>
        <v>51</v>
      </c>
    </row>
    <row r="63" spans="1:21">
      <c r="A63" t="s">
        <v>54</v>
      </c>
      <c r="B63" t="s">
        <v>557</v>
      </c>
      <c r="C63" t="s">
        <v>60</v>
      </c>
      <c r="D63" t="s">
        <v>326</v>
      </c>
      <c r="E63">
        <v>38</v>
      </c>
      <c r="F63">
        <v>69</v>
      </c>
      <c r="G63">
        <v>31</v>
      </c>
      <c r="H63">
        <v>50</v>
      </c>
      <c r="I63">
        <v>50</v>
      </c>
      <c r="J63">
        <v>25</v>
      </c>
      <c r="K63" t="s">
        <v>250</v>
      </c>
      <c r="L63">
        <v>2</v>
      </c>
      <c r="M63">
        <v>2</v>
      </c>
      <c r="N63" t="s">
        <v>82</v>
      </c>
      <c r="P63" t="s">
        <v>478</v>
      </c>
      <c r="Q63" s="1">
        <f ca="1">IF(U$3=0,IF(H63&gt;88,G63+3,G63),((G63+0.2*H63)/1.15))</f>
        <v>31</v>
      </c>
      <c r="R63" t="s">
        <v>480</v>
      </c>
      <c r="S63" s="1">
        <f ca="1">('Attribute weighting'!$B$11*(E63)+'Attribute weighting'!$C$11*(G63)+'Attribute weighting'!$D$11*(J63))</f>
        <v>29.13</v>
      </c>
    </row>
    <row r="64" spans="1:21">
      <c r="A64" t="s">
        <v>59</v>
      </c>
      <c r="B64" t="s">
        <v>558</v>
      </c>
      <c r="C64" t="s">
        <v>252</v>
      </c>
      <c r="D64" t="s">
        <v>136</v>
      </c>
      <c r="E64">
        <v>38</v>
      </c>
      <c r="F64">
        <v>69</v>
      </c>
      <c r="G64">
        <v>44</v>
      </c>
      <c r="H64">
        <v>31</v>
      </c>
      <c r="I64">
        <v>50</v>
      </c>
      <c r="J64">
        <v>63</v>
      </c>
      <c r="K64" t="s">
        <v>66</v>
      </c>
      <c r="L64">
        <v>5</v>
      </c>
      <c r="M64">
        <v>4</v>
      </c>
      <c r="N64" t="s">
        <v>203</v>
      </c>
      <c r="P64" t="s">
        <v>478</v>
      </c>
      <c r="Q64" s="1">
        <f ca="1">IF(U$3=0,IF(H64&gt;88,G64+3,G64),((G64+0.2*H64)/1.15))</f>
        <v>44</v>
      </c>
      <c r="R64" t="s">
        <v>480</v>
      </c>
      <c r="S64" s="1">
        <f ca="1">('Attribute weighting'!$B$11*(E64)+'Attribute weighting'!$C$11*(G64)+'Attribute weighting'!$D$11*(J64))</f>
        <v>50.73</v>
      </c>
    </row>
    <row r="65" spans="1:19">
      <c r="A65" t="s">
        <v>64</v>
      </c>
      <c r="B65" t="s">
        <v>559</v>
      </c>
      <c r="C65" t="s">
        <v>560</v>
      </c>
      <c r="D65" t="s">
        <v>56</v>
      </c>
      <c r="E65">
        <v>38</v>
      </c>
      <c r="F65">
        <v>69</v>
      </c>
      <c r="G65">
        <v>31</v>
      </c>
      <c r="H65">
        <v>25</v>
      </c>
      <c r="I65">
        <v>50</v>
      </c>
      <c r="J65">
        <v>25</v>
      </c>
      <c r="K65" t="s">
        <v>250</v>
      </c>
      <c r="L65">
        <v>1</v>
      </c>
      <c r="M65">
        <v>3</v>
      </c>
      <c r="N65" t="s">
        <v>82</v>
      </c>
      <c r="P65" t="s">
        <v>478</v>
      </c>
      <c r="Q65" s="1">
        <f ca="1">IF(U$3=0,IF(H65&gt;88,G65+3,G65),((G65+0.2*H65)/1.15))</f>
        <v>31</v>
      </c>
      <c r="R65" t="s">
        <v>480</v>
      </c>
      <c r="S65" s="1">
        <f ca="1">('Attribute weighting'!$B$11*(E65)+'Attribute weighting'!$C$11*(G65)+'Attribute weighting'!$D$11*(J65))</f>
        <v>29.13</v>
      </c>
    </row>
    <row r="66" spans="1:19">
      <c r="A66" t="s">
        <v>68</v>
      </c>
      <c r="B66" t="s">
        <v>561</v>
      </c>
      <c r="C66" t="s">
        <v>562</v>
      </c>
      <c r="D66" t="s">
        <v>255</v>
      </c>
      <c r="E66">
        <v>38</v>
      </c>
      <c r="F66">
        <v>69</v>
      </c>
      <c r="G66">
        <v>38</v>
      </c>
      <c r="H66">
        <v>25</v>
      </c>
      <c r="I66">
        <v>50</v>
      </c>
      <c r="J66">
        <v>25</v>
      </c>
      <c r="K66" t="s">
        <v>128</v>
      </c>
      <c r="L66">
        <v>1</v>
      </c>
      <c r="M66">
        <v>2</v>
      </c>
      <c r="N66" t="s">
        <v>82</v>
      </c>
      <c r="P66" t="s">
        <v>478</v>
      </c>
      <c r="Q66" s="1">
        <f ca="1">IF(U$3=0,IF(H66&gt;88,G66+3,G66),((G66+0.2*H66)/1.15))</f>
        <v>38</v>
      </c>
      <c r="R66" t="s">
        <v>480</v>
      </c>
      <c r="S66" s="1">
        <f ca="1">('Attribute weighting'!$B$11*(E66)+'Attribute weighting'!$C$11*(G66)+'Attribute weighting'!$D$11*(J66))</f>
        <v>33.19</v>
      </c>
    </row>
    <row r="67" spans="1:19">
      <c r="A67" t="s">
        <v>71</v>
      </c>
      <c r="B67" t="s">
        <v>563</v>
      </c>
      <c r="C67" t="s">
        <v>304</v>
      </c>
      <c r="D67" t="s">
        <v>91</v>
      </c>
      <c r="E67">
        <v>38</v>
      </c>
      <c r="F67">
        <v>69</v>
      </c>
      <c r="G67">
        <v>38</v>
      </c>
      <c r="H67">
        <v>13</v>
      </c>
      <c r="I67">
        <v>50</v>
      </c>
      <c r="J67">
        <v>69</v>
      </c>
      <c r="K67" t="s">
        <v>150</v>
      </c>
      <c r="L67">
        <v>5</v>
      </c>
      <c r="M67">
        <v>5</v>
      </c>
      <c r="N67" t="s">
        <v>203</v>
      </c>
      <c r="S67" s="1">
        <f ca="1">('Attribute weighting'!$B$11*(E67)+'Attribute weighting'!$C$11*(G67)+'Attribute weighting'!$D$11*(J67))</f>
        <v>49.47</v>
      </c>
    </row>
    <row r="68" spans="1:19">
      <c r="A68" t="s">
        <v>76</v>
      </c>
      <c r="B68" t="s">
        <v>564</v>
      </c>
      <c r="C68" t="s">
        <v>278</v>
      </c>
      <c r="D68" t="s">
        <v>88</v>
      </c>
      <c r="E68">
        <v>44</v>
      </c>
      <c r="F68">
        <v>69</v>
      </c>
      <c r="G68">
        <v>38</v>
      </c>
      <c r="H68">
        <v>13</v>
      </c>
      <c r="I68">
        <v>50</v>
      </c>
      <c r="J68">
        <v>63</v>
      </c>
      <c r="K68" t="s">
        <v>150</v>
      </c>
      <c r="L68">
        <v>4</v>
      </c>
      <c r="M68">
        <v>7</v>
      </c>
      <c r="N68" t="s">
        <v>203</v>
      </c>
      <c r="S68" s="1">
        <f ca="1">('Attribute weighting'!$B$11*(E68)+'Attribute weighting'!$C$11*(G68)+'Attribute weighting'!$D$11*(J68))</f>
        <v>47.55</v>
      </c>
    </row>
    <row r="69" spans="1:19">
      <c r="A69" t="s">
        <v>79</v>
      </c>
      <c r="B69" t="s">
        <v>565</v>
      </c>
      <c r="C69" t="s">
        <v>284</v>
      </c>
      <c r="D69" t="s">
        <v>73</v>
      </c>
      <c r="E69">
        <v>38</v>
      </c>
      <c r="F69">
        <v>69</v>
      </c>
      <c r="G69">
        <v>38</v>
      </c>
      <c r="H69">
        <v>13</v>
      </c>
      <c r="I69">
        <v>50</v>
      </c>
      <c r="J69">
        <v>44</v>
      </c>
      <c r="K69" t="s">
        <v>150</v>
      </c>
      <c r="L69">
        <v>3</v>
      </c>
      <c r="M69">
        <v>6</v>
      </c>
      <c r="N69" t="s">
        <v>82</v>
      </c>
      <c r="S69" s="1">
        <f ca="1">('Attribute weighting'!$B$11*(E69)+'Attribute weighting'!$C$11*(G69)+'Attribute weighting'!$D$11*(J69))</f>
        <v>40.22</v>
      </c>
    </row>
    <row r="70" spans="1:19">
      <c r="A70" t="s">
        <v>83</v>
      </c>
      <c r="B70" t="s">
        <v>566</v>
      </c>
      <c r="C70" t="s">
        <v>93</v>
      </c>
      <c r="D70" t="s">
        <v>165</v>
      </c>
      <c r="E70">
        <v>25</v>
      </c>
      <c r="F70">
        <v>69</v>
      </c>
      <c r="G70">
        <v>25</v>
      </c>
      <c r="H70">
        <v>13</v>
      </c>
      <c r="I70">
        <v>50</v>
      </c>
      <c r="J70">
        <v>44</v>
      </c>
      <c r="K70" t="s">
        <v>150</v>
      </c>
      <c r="L70">
        <v>3</v>
      </c>
      <c r="M70">
        <v>7</v>
      </c>
      <c r="N70" t="s">
        <v>82</v>
      </c>
      <c r="S70" s="1">
        <f ca="1">('Attribute weighting'!$B$11*(E70)+'Attribute weighting'!$C$11*(G70)+'Attribute weighting'!$D$11*(J70))</f>
        <v>32.03</v>
      </c>
    </row>
    <row r="71" spans="1:19">
      <c r="A71" t="s">
        <v>86</v>
      </c>
      <c r="B71" t="s">
        <v>567</v>
      </c>
      <c r="C71" t="s">
        <v>568</v>
      </c>
      <c r="D71" t="s">
        <v>85</v>
      </c>
      <c r="E71">
        <v>25</v>
      </c>
      <c r="F71">
        <v>69</v>
      </c>
      <c r="G71">
        <v>25</v>
      </c>
      <c r="H71">
        <v>50</v>
      </c>
      <c r="I71">
        <v>50</v>
      </c>
      <c r="J71">
        <v>38</v>
      </c>
      <c r="K71" t="s">
        <v>150</v>
      </c>
      <c r="L71">
        <v>2</v>
      </c>
      <c r="M71">
        <v>5</v>
      </c>
      <c r="N71" t="s">
        <v>82</v>
      </c>
      <c r="S71" s="1">
        <f ca="1">('Attribute weighting'!$B$11*(E71)+'Attribute weighting'!$C$11*(G71)+'Attribute weighting'!$D$11*(J71))</f>
        <v>29.81</v>
      </c>
    </row>
    <row r="72" spans="1:19">
      <c r="A72" t="s">
        <v>89</v>
      </c>
      <c r="B72" t="s">
        <v>569</v>
      </c>
      <c r="C72" t="s">
        <v>242</v>
      </c>
      <c r="D72" t="s">
        <v>239</v>
      </c>
      <c r="E72">
        <v>25</v>
      </c>
      <c r="F72">
        <v>69</v>
      </c>
      <c r="G72">
        <v>19</v>
      </c>
      <c r="H72">
        <v>50</v>
      </c>
      <c r="I72">
        <v>50</v>
      </c>
      <c r="J72">
        <v>31</v>
      </c>
      <c r="K72" t="s">
        <v>150</v>
      </c>
      <c r="L72">
        <v>1</v>
      </c>
      <c r="M72">
        <v>4</v>
      </c>
      <c r="N72" t="s">
        <v>82</v>
      </c>
      <c r="S72" s="1">
        <f ca="1">('Attribute weighting'!$B$11*(E72)+'Attribute weighting'!$C$11*(G72)+'Attribute weighting'!$D$11*(J72))</f>
        <v>23.740000000000002</v>
      </c>
    </row>
    <row r="73" spans="1:19">
      <c r="A73" t="s">
        <v>92</v>
      </c>
      <c r="B73" t="s">
        <v>570</v>
      </c>
      <c r="C73" t="s">
        <v>216</v>
      </c>
      <c r="D73" t="s">
        <v>258</v>
      </c>
      <c r="E73">
        <v>25</v>
      </c>
      <c r="F73">
        <v>69</v>
      </c>
      <c r="G73">
        <v>25</v>
      </c>
      <c r="H73">
        <v>50</v>
      </c>
      <c r="R73" s="1">
        <f>MAX(Q61:Q62)</f>
        <v>27.55</v>
      </c>
      <c r="S73" t="s">
        <v>475</v>
      </c>
    </row>
    <row r="74" spans="1:19">
      <c r="A74" t="s">
        <v>95</v>
      </c>
      <c r="B74" t="s">
        <v>571</v>
      </c>
      <c r="C74" t="s">
        <v>171</v>
      </c>
      <c r="D74" t="s">
        <v>318</v>
      </c>
      <c r="E74">
        <v>25</v>
      </c>
      <c r="F74">
        <v>69</v>
      </c>
      <c r="G74">
        <v>25</v>
      </c>
      <c r="H74">
        <v>50</v>
      </c>
      <c r="R74" s="1">
        <f>MAX(Q63:Q66)</f>
        <v>44</v>
      </c>
      <c r="S74" t="s">
        <v>476</v>
      </c>
    </row>
    <row r="75" spans="1:19">
      <c r="A75" t="s">
        <v>97</v>
      </c>
      <c r="B75" t="s">
        <v>572</v>
      </c>
      <c r="C75" t="s">
        <v>573</v>
      </c>
      <c r="D75" t="s">
        <v>297</v>
      </c>
      <c r="E75">
        <v>25</v>
      </c>
      <c r="F75">
        <v>69</v>
      </c>
      <c r="G75">
        <v>38</v>
      </c>
      <c r="H75">
        <v>38</v>
      </c>
      <c r="R75" s="1">
        <f>U61</f>
        <v>44</v>
      </c>
      <c r="S75" t="s">
        <v>481</v>
      </c>
    </row>
    <row r="76" spans="1:19">
      <c r="A76" t="s">
        <v>100</v>
      </c>
      <c r="B76" t="s">
        <v>574</v>
      </c>
      <c r="C76" t="s">
        <v>206</v>
      </c>
      <c r="D76" t="s">
        <v>275</v>
      </c>
      <c r="E76">
        <v>25</v>
      </c>
      <c r="F76">
        <v>69</v>
      </c>
      <c r="G76">
        <v>19</v>
      </c>
      <c r="H76">
        <v>63</v>
      </c>
      <c r="R76" s="1">
        <f>0.7*MAX(S64:S72)+0.3*LARGE(S67:S72,2)</f>
        <v>49.775999999999996</v>
      </c>
      <c r="S76" t="s">
        <v>1636</v>
      </c>
    </row>
    <row r="77" spans="1:19">
      <c r="A77" t="s">
        <v>102</v>
      </c>
      <c r="B77" t="s">
        <v>575</v>
      </c>
      <c r="C77" t="s">
        <v>253</v>
      </c>
      <c r="D77" t="s">
        <v>101</v>
      </c>
      <c r="E77">
        <v>25</v>
      </c>
      <c r="F77">
        <v>69</v>
      </c>
      <c r="G77">
        <v>19</v>
      </c>
      <c r="H77">
        <v>56</v>
      </c>
      <c r="R77" s="1">
        <f>(AVERAGE(H73:H77)+MIN(H73,H73:H77))/2</f>
        <v>44.7</v>
      </c>
      <c r="S77" t="s">
        <v>470</v>
      </c>
    </row>
    <row r="78" spans="1:19">
      <c r="A78" t="s">
        <v>105</v>
      </c>
      <c r="B78" t="s">
        <v>576</v>
      </c>
      <c r="C78" t="s">
        <v>577</v>
      </c>
      <c r="D78" t="s">
        <v>308</v>
      </c>
      <c r="E78">
        <v>25</v>
      </c>
      <c r="F78">
        <v>31</v>
      </c>
      <c r="G78">
        <v>31</v>
      </c>
      <c r="H78">
        <v>56</v>
      </c>
      <c r="I78">
        <v>19</v>
      </c>
      <c r="J78">
        <v>25</v>
      </c>
      <c r="K78" t="s">
        <v>248</v>
      </c>
      <c r="L78" t="s">
        <v>200</v>
      </c>
      <c r="P78" s="1">
        <f ca="1">IF(U$3=0,'Attribute weighting'!$B$15*E78+'Attribute weighting'!$C$15*F78+'Attribute weighting'!$D$15*G78+'Attribute weighting'!$E$15*H78+'Attribute weighting'!$F$15*I78,E78+F78+0.5*G78+0.5*H78+3*I78)</f>
        <v>41.7</v>
      </c>
      <c r="R78" s="1"/>
    </row>
    <row r="79" spans="1:19">
      <c r="A79" t="s">
        <v>109</v>
      </c>
      <c r="B79" t="s">
        <v>578</v>
      </c>
      <c r="C79" t="s">
        <v>337</v>
      </c>
      <c r="D79" t="s">
        <v>261</v>
      </c>
      <c r="E79">
        <v>25</v>
      </c>
      <c r="F79">
        <v>31</v>
      </c>
      <c r="G79">
        <v>25</v>
      </c>
      <c r="H79">
        <v>50</v>
      </c>
      <c r="I79">
        <v>19</v>
      </c>
      <c r="J79">
        <v>19</v>
      </c>
      <c r="K79" t="s">
        <v>536</v>
      </c>
      <c r="L79" t="s">
        <v>200</v>
      </c>
      <c r="P79" s="1">
        <f ca="1">IF(U$3=0,'Attribute weighting'!$B$15*E79+'Attribute weighting'!$C$15*F79+'Attribute weighting'!$D$15*G79+'Attribute weighting'!$E$15*H79+'Attribute weighting'!$F$15*I79,E79+F79+0.5*G79+0.5*H79+3*I79)</f>
        <v>38.400000000000006</v>
      </c>
      <c r="R79" s="1"/>
    </row>
    <row r="80" spans="1:19">
      <c r="A80" t="s">
        <v>111</v>
      </c>
      <c r="B80" t="s">
        <v>579</v>
      </c>
      <c r="C80" t="s">
        <v>246</v>
      </c>
      <c r="D80" t="s">
        <v>260</v>
      </c>
      <c r="E80">
        <v>25</v>
      </c>
      <c r="F80">
        <v>31</v>
      </c>
      <c r="G80">
        <v>38</v>
      </c>
      <c r="H80">
        <v>50</v>
      </c>
      <c r="I80">
        <v>19</v>
      </c>
      <c r="J80">
        <v>63</v>
      </c>
      <c r="K80" t="s">
        <v>580</v>
      </c>
      <c r="L80" t="s">
        <v>286</v>
      </c>
      <c r="P80" s="1">
        <f ca="1">IF(U$3=0,'Attribute weighting'!$B$15*E80+'Attribute weighting'!$C$15*F80+'Attribute weighting'!$D$15*G80+'Attribute weighting'!$E$15*H80+'Attribute weighting'!$F$15*I80,E80+F80+0.5*G80+0.5*H80+3*I80)</f>
        <v>39.050000000000004</v>
      </c>
      <c r="R80" s="1"/>
    </row>
    <row r="81" spans="1:21">
      <c r="A81" t="s">
        <v>114</v>
      </c>
      <c r="B81" t="s">
        <v>581</v>
      </c>
      <c r="C81" t="s">
        <v>195</v>
      </c>
      <c r="D81" t="s">
        <v>223</v>
      </c>
      <c r="E81">
        <v>25</v>
      </c>
      <c r="F81">
        <v>31</v>
      </c>
      <c r="G81">
        <v>38</v>
      </c>
      <c r="H81">
        <v>50</v>
      </c>
      <c r="I81">
        <v>25</v>
      </c>
      <c r="J81">
        <v>38</v>
      </c>
      <c r="K81" t="s">
        <v>219</v>
      </c>
      <c r="L81" t="s">
        <v>245</v>
      </c>
      <c r="P81" s="1">
        <f ca="1">IF(U$3=0,'Attribute weighting'!$B$18*E81+'Attribute weighting'!$C$18*F81+'Attribute weighting'!$D$18*G81+'Attribute weighting'!$E$18*H81+'Attribute weighting'!$F$18*I81,E81+F81+0.5*G81+0.5*H81+3*I81)</f>
        <v>29.470000000000002</v>
      </c>
      <c r="R81" s="1">
        <f ca="1">(0.3*AVERAGE(P78:P80)+0.7*MAX(P78:P80))</f>
        <v>41.105000000000004</v>
      </c>
      <c r="S81" t="s">
        <v>1701</v>
      </c>
    </row>
    <row r="82" spans="1:21">
      <c r="A82" t="s">
        <v>116</v>
      </c>
      <c r="B82" t="s">
        <v>582</v>
      </c>
      <c r="C82" t="s">
        <v>583</v>
      </c>
      <c r="D82" t="s">
        <v>121</v>
      </c>
      <c r="E82">
        <v>25</v>
      </c>
      <c r="F82">
        <v>31</v>
      </c>
      <c r="G82">
        <v>31</v>
      </c>
      <c r="H82">
        <v>31</v>
      </c>
      <c r="I82">
        <v>25</v>
      </c>
      <c r="J82">
        <v>31</v>
      </c>
      <c r="K82" t="s">
        <v>536</v>
      </c>
      <c r="L82" t="s">
        <v>272</v>
      </c>
      <c r="P82" s="1">
        <f ca="1">IF(U$3=0,'Attribute weighting'!$B$18*E82+'Attribute weighting'!$C$18*F82+'Attribute weighting'!$D$18*G82+'Attribute weighting'!$E$18*H82+'Attribute weighting'!$F$18*I82,E82+F82+0.5*G82+0.5*H82+3*I82)</f>
        <v>27.820000000000004</v>
      </c>
      <c r="R82" s="1">
        <f ca="1">(AVERAGE(E81:E84)+AVERAGE(F81:F84)+(0.5*AVERAGE(G81:G84)))</f>
        <v>72.375</v>
      </c>
      <c r="S82" t="s">
        <v>471</v>
      </c>
    </row>
    <row r="83" spans="1:21">
      <c r="A83" t="s">
        <v>119</v>
      </c>
      <c r="B83" t="s">
        <v>584</v>
      </c>
      <c r="C83" t="s">
        <v>69</v>
      </c>
      <c r="D83" t="s">
        <v>222</v>
      </c>
      <c r="E83">
        <v>25</v>
      </c>
      <c r="F83">
        <v>31</v>
      </c>
      <c r="G83">
        <v>31</v>
      </c>
      <c r="H83">
        <v>44</v>
      </c>
      <c r="I83">
        <v>25</v>
      </c>
      <c r="J83">
        <v>50</v>
      </c>
      <c r="K83" t="s">
        <v>219</v>
      </c>
      <c r="L83" t="s">
        <v>245</v>
      </c>
      <c r="P83" s="1">
        <f ca="1">IF(U$3=0,'Attribute weighting'!$B$18*E83+'Attribute weighting'!$C$18*F83+'Attribute weighting'!$D$18*G83+'Attribute weighting'!$E$18*H83+'Attribute weighting'!$F$18*I83,E83+F83+0.5*G83+0.5*H83+3*I83)</f>
        <v>28.470000000000002</v>
      </c>
      <c r="R83" s="1">
        <f ca="1">0.3*AVERAGE(H81:H84)+0.7*MAX(H81:H84)</f>
        <v>47.674999999999997</v>
      </c>
      <c r="S83" t="s">
        <v>486</v>
      </c>
    </row>
    <row r="84" spans="1:21">
      <c r="A84" t="s">
        <v>122</v>
      </c>
      <c r="B84" t="s">
        <v>585</v>
      </c>
      <c r="C84" t="s">
        <v>546</v>
      </c>
      <c r="D84" t="s">
        <v>118</v>
      </c>
      <c r="E84">
        <v>25</v>
      </c>
      <c r="F84">
        <v>31</v>
      </c>
      <c r="G84">
        <v>31</v>
      </c>
      <c r="H84">
        <v>44</v>
      </c>
      <c r="I84">
        <v>25</v>
      </c>
      <c r="J84">
        <v>38</v>
      </c>
      <c r="K84" t="s">
        <v>586</v>
      </c>
      <c r="L84" t="s">
        <v>203</v>
      </c>
      <c r="P84" s="1">
        <f ca="1">IF(U$3=0,'Attribute weighting'!$B$18*E84+'Attribute weighting'!$C$18*F84+'Attribute weighting'!$D$18*G84+'Attribute weighting'!$E$18*H84+'Attribute weighting'!$F$18*I84,E84+F84+0.5*G84+0.5*H84+3*I84)</f>
        <v>28.470000000000002</v>
      </c>
      <c r="R84" s="1">
        <f ca="1">0.3*AVERAGE(I81:I84)+0.7*MAX(I81:I84)</f>
        <v>25</v>
      </c>
      <c r="S84" t="s">
        <v>487</v>
      </c>
    </row>
    <row r="85" spans="1:21">
      <c r="A85" t="s">
        <v>126</v>
      </c>
      <c r="B85" t="s">
        <v>587</v>
      </c>
      <c r="C85" t="s">
        <v>130</v>
      </c>
      <c r="D85" t="s">
        <v>156</v>
      </c>
      <c r="E85">
        <v>25</v>
      </c>
      <c r="F85">
        <v>31</v>
      </c>
      <c r="G85">
        <v>38</v>
      </c>
      <c r="H85">
        <v>38</v>
      </c>
      <c r="I85">
        <v>31</v>
      </c>
      <c r="J85">
        <v>31</v>
      </c>
      <c r="K85" t="s">
        <v>541</v>
      </c>
      <c r="L85" t="s">
        <v>356</v>
      </c>
      <c r="P85" s="1">
        <f ca="1">IF(U$3=0,'Attribute weighting'!$B$21*E85+'Attribute weighting'!$C$21*F85+'Attribute weighting'!$D$21*G85+'Attribute weighting'!$E$21*H85+'Attribute weighting'!$F$21*I85,E85+F85+0.5*G85+0.5*H85+3*I85)</f>
        <v>30.049999999999997</v>
      </c>
      <c r="R85" s="1">
        <f ca="1">'Attribute weighting'!$A$32*(LARGE(P81:P84,1))+'Attribute weighting'!$B$32*(LARGE(P81:P84,2))+'Attribute weighting'!$C$32*(LARGE(P81:P84,3))+'Attribute weighting'!$D$32*(LARGE(P81:P84,4))</f>
        <v>28.740000000000002</v>
      </c>
      <c r="S85" t="s">
        <v>488</v>
      </c>
    </row>
    <row r="86" spans="1:21">
      <c r="A86" t="s">
        <v>129</v>
      </c>
      <c r="B86" t="s">
        <v>588</v>
      </c>
      <c r="C86" t="s">
        <v>355</v>
      </c>
      <c r="D86" t="s">
        <v>192</v>
      </c>
      <c r="E86">
        <v>25</v>
      </c>
      <c r="F86">
        <v>31</v>
      </c>
      <c r="G86">
        <v>38</v>
      </c>
      <c r="H86">
        <v>38</v>
      </c>
      <c r="I86">
        <v>31</v>
      </c>
      <c r="J86">
        <v>31</v>
      </c>
      <c r="K86" t="s">
        <v>541</v>
      </c>
      <c r="L86" t="s">
        <v>245</v>
      </c>
      <c r="P86" s="1">
        <f ca="1">IF(U$3=0,'Attribute weighting'!$B$21*E86+'Attribute weighting'!$C$21*F86+'Attribute weighting'!$D$21*G86+'Attribute weighting'!$E$21*H86+'Attribute weighting'!$F$21*I86,E86+F86+0.5*G86+0.5*H86+3*I86)</f>
        <v>30.049999999999997</v>
      </c>
      <c r="R86" s="1">
        <f ca="1">(AVERAGE(E85:E88)+AVERAGE(F85:F88)+(0.5*AVERAGE(G85:G88)))/2.5</f>
        <v>30.3</v>
      </c>
      <c r="S86" t="s">
        <v>472</v>
      </c>
    </row>
    <row r="87" spans="1:21">
      <c r="A87" t="s">
        <v>132</v>
      </c>
      <c r="B87" t="s">
        <v>589</v>
      </c>
      <c r="C87" t="s">
        <v>178</v>
      </c>
      <c r="D87" t="s">
        <v>295</v>
      </c>
      <c r="E87">
        <v>25</v>
      </c>
      <c r="F87">
        <v>31</v>
      </c>
      <c r="G87">
        <v>38</v>
      </c>
      <c r="H87">
        <v>44</v>
      </c>
      <c r="I87">
        <v>44</v>
      </c>
      <c r="J87">
        <v>44</v>
      </c>
      <c r="K87" t="s">
        <v>66</v>
      </c>
      <c r="L87" t="s">
        <v>543</v>
      </c>
      <c r="P87" s="1">
        <f ca="1">IF(U$3=0,'Attribute weighting'!$B$21*E87+'Attribute weighting'!$C$21*F87+'Attribute weighting'!$D$21*G87+'Attribute weighting'!$E$21*H87+'Attribute weighting'!$F$21*I87,E87+F87+0.5*G87+0.5*H87+3*I87)</f>
        <v>34.9</v>
      </c>
      <c r="R87" s="1">
        <f ca="1">0.7*MAX(I85:I88)+0.3*AVERAGE(I85:I88)</f>
        <v>41.599999999999994</v>
      </c>
      <c r="S87" t="s">
        <v>473</v>
      </c>
    </row>
    <row r="88" spans="1:21">
      <c r="A88" t="s">
        <v>135</v>
      </c>
      <c r="B88" t="s">
        <v>590</v>
      </c>
      <c r="C88" t="s">
        <v>224</v>
      </c>
      <c r="D88" t="s">
        <v>225</v>
      </c>
      <c r="E88">
        <v>25</v>
      </c>
      <c r="F88">
        <v>31</v>
      </c>
      <c r="G88">
        <v>44</v>
      </c>
      <c r="H88">
        <v>38</v>
      </c>
      <c r="I88">
        <v>38</v>
      </c>
      <c r="J88">
        <v>44</v>
      </c>
      <c r="K88" t="s">
        <v>66</v>
      </c>
      <c r="L88" t="s">
        <v>543</v>
      </c>
      <c r="P88" s="1">
        <f ca="1">IF(U$3=0,'Attribute weighting'!$B$21*E88+'Attribute weighting'!$C$21*F88+'Attribute weighting'!$D$21*G88+'Attribute weighting'!$E$21*H88+'Attribute weighting'!$F$21*I88,E88+F88+0.5*G88+0.5*H88+3*I88)</f>
        <v>32.799999999999997</v>
      </c>
      <c r="R88" s="1">
        <f ca="1">0.4*MAX(H85:H88)+0.4*MIN(H85:H88)+0.2*AVERAGE(H85:H88)</f>
        <v>40.700000000000003</v>
      </c>
      <c r="S88" t="s">
        <v>474</v>
      </c>
    </row>
    <row r="89" spans="1:21">
      <c r="A89" t="s">
        <v>137</v>
      </c>
      <c r="B89" t="s">
        <v>591</v>
      </c>
      <c r="C89" t="s">
        <v>320</v>
      </c>
      <c r="D89" t="s">
        <v>232</v>
      </c>
      <c r="E89">
        <v>56</v>
      </c>
      <c r="F89">
        <v>81</v>
      </c>
      <c r="G89">
        <v>81</v>
      </c>
      <c r="H89">
        <v>31</v>
      </c>
      <c r="I89">
        <v>38</v>
      </c>
      <c r="J89">
        <v>38</v>
      </c>
      <c r="K89" t="s">
        <v>330</v>
      </c>
      <c r="R89" s="1">
        <f ca="1">'Attribute weighting'!$A$35*(LARGE(P85:P88,1))+'Attribute weighting'!$B$35*(LARGE(P85:P88,2))+'Attribute weighting'!$C$35*(LARGE(P85:P88,3))+'Attribute weighting'!$D$35*(LARGE(P85:P88,4))</f>
        <v>33.089999999999996</v>
      </c>
      <c r="S89" t="s">
        <v>485</v>
      </c>
    </row>
    <row r="90" spans="1:21">
      <c r="A90" t="s">
        <v>141</v>
      </c>
      <c r="B90" t="s">
        <v>592</v>
      </c>
      <c r="C90" t="s">
        <v>229</v>
      </c>
      <c r="D90" t="s">
        <v>228</v>
      </c>
      <c r="E90">
        <v>25</v>
      </c>
      <c r="F90">
        <v>56</v>
      </c>
      <c r="G90">
        <v>44</v>
      </c>
      <c r="H90">
        <v>31</v>
      </c>
      <c r="I90">
        <v>75</v>
      </c>
      <c r="J90">
        <v>56</v>
      </c>
      <c r="K90" t="s">
        <v>269</v>
      </c>
    </row>
    <row r="91" spans="1:21">
      <c r="A91" t="s">
        <v>145</v>
      </c>
      <c r="B91" t="s">
        <v>593</v>
      </c>
    </row>
    <row r="92" spans="1:21">
      <c r="A92" t="s">
        <v>147</v>
      </c>
      <c r="B92" t="s">
        <v>593</v>
      </c>
    </row>
    <row r="94" spans="1:21">
      <c r="A94" t="s">
        <v>594</v>
      </c>
      <c r="B94" t="s">
        <v>45</v>
      </c>
    </row>
    <row r="95" spans="1:21">
      <c r="A95" t="s">
        <v>595</v>
      </c>
      <c r="B95" t="s">
        <v>596</v>
      </c>
      <c r="Q95" s="1"/>
      <c r="S95" s="1"/>
    </row>
    <row r="96" spans="1:21">
      <c r="A96" t="s">
        <v>46</v>
      </c>
      <c r="B96" t="s">
        <v>597</v>
      </c>
      <c r="C96" t="s">
        <v>598</v>
      </c>
      <c r="D96" t="s">
        <v>65</v>
      </c>
      <c r="E96">
        <v>25</v>
      </c>
      <c r="F96">
        <v>69</v>
      </c>
      <c r="G96">
        <v>6</v>
      </c>
      <c r="H96">
        <v>13</v>
      </c>
      <c r="I96">
        <v>81</v>
      </c>
      <c r="J96">
        <v>69</v>
      </c>
      <c r="K96">
        <f>J96</f>
        <v>69</v>
      </c>
      <c r="L96">
        <v>69</v>
      </c>
      <c r="M96" t="s">
        <v>150</v>
      </c>
      <c r="N96">
        <v>10</v>
      </c>
      <c r="O96" t="s">
        <v>50</v>
      </c>
      <c r="P96" t="s">
        <v>479</v>
      </c>
      <c r="Q96" s="1">
        <f ca="1">IF(U$4=0,((('Attribute weighting'!$C$5*$I96+'Attribute weighting'!$D$5*$J96+'Attribute weighting'!$E$5*$L96)+('Attribute weighting'!$B$5*$G96))),(((0.4*$I96+0.3*$J96+0.7*$K96+0.05*$L96)+(0.75*($G96+38)))/2.2))</f>
        <v>45.6</v>
      </c>
      <c r="R96" t="s">
        <v>477</v>
      </c>
      <c r="S96" s="1">
        <f ca="1">(((0.4*$I96+0.3*$J96+0.7*$K96+0.05*$L96)/1.45))</f>
        <v>72.310344827586206</v>
      </c>
      <c r="T96" s="1" t="s">
        <v>478</v>
      </c>
      <c r="U96" s="1">
        <f>($G96+38)</f>
        <v>44</v>
      </c>
    </row>
    <row r="97" spans="1:21">
      <c r="A97" t="s">
        <v>51</v>
      </c>
      <c r="B97" t="s">
        <v>599</v>
      </c>
      <c r="C97" t="s">
        <v>229</v>
      </c>
      <c r="D97" t="s">
        <v>159</v>
      </c>
      <c r="E97">
        <v>25</v>
      </c>
      <c r="F97">
        <v>69</v>
      </c>
      <c r="G97">
        <v>13</v>
      </c>
      <c r="H97">
        <v>13</v>
      </c>
      <c r="I97">
        <v>44</v>
      </c>
      <c r="J97">
        <v>44</v>
      </c>
      <c r="K97">
        <f>J97</f>
        <v>44</v>
      </c>
      <c r="L97">
        <v>50</v>
      </c>
      <c r="M97" t="s">
        <v>49</v>
      </c>
      <c r="N97">
        <v>4</v>
      </c>
      <c r="O97" t="s">
        <v>82</v>
      </c>
      <c r="P97" t="s">
        <v>479</v>
      </c>
      <c r="Q97" s="1">
        <f ca="1">IF(U$4=0,((('Attribute weighting'!$C$5*$I97+'Attribute weighting'!$D$5*$J97+'Attribute weighting'!$E$5*$L97)+('Attribute weighting'!$B$5*$G97))),(((0.4*$I97+0.3*$J97+0.7*$K97+0.05*$L97)+(0.75*($G97+38)))/2.2))</f>
        <v>31.900000000000002</v>
      </c>
      <c r="R97" t="s">
        <v>477</v>
      </c>
      <c r="S97" s="1">
        <f ca="1">(((0.4*$I97+0.3*$J97+0.7*$K97+0.05*$L97)/1.45))</f>
        <v>44.206896551724135</v>
      </c>
      <c r="T97" s="1" t="s">
        <v>478</v>
      </c>
      <c r="U97" s="1">
        <f>($G97+38)</f>
        <v>51</v>
      </c>
    </row>
    <row r="98" spans="1:21">
      <c r="A98" t="s">
        <v>54</v>
      </c>
      <c r="B98" t="s">
        <v>600</v>
      </c>
      <c r="C98" t="s">
        <v>103</v>
      </c>
      <c r="D98" t="s">
        <v>131</v>
      </c>
      <c r="E98">
        <v>44</v>
      </c>
      <c r="F98">
        <v>69</v>
      </c>
      <c r="G98">
        <v>38</v>
      </c>
      <c r="H98">
        <v>63</v>
      </c>
      <c r="I98">
        <v>50</v>
      </c>
      <c r="J98">
        <v>25</v>
      </c>
      <c r="K98" t="s">
        <v>74</v>
      </c>
      <c r="L98">
        <v>2</v>
      </c>
      <c r="M98">
        <v>9</v>
      </c>
      <c r="N98" t="s">
        <v>108</v>
      </c>
      <c r="P98" t="s">
        <v>478</v>
      </c>
      <c r="Q98" s="1">
        <f ca="1">IF(U$3=0,IF(H98&gt;88,G98+3,G98),((G98+0.2*H98)/1.15))</f>
        <v>38</v>
      </c>
      <c r="R98" t="s">
        <v>480</v>
      </c>
      <c r="S98" s="1">
        <f ca="1">('Attribute weighting'!$B$11*(E98)+'Attribute weighting'!$C$11*(G98)+'Attribute weighting'!$D$11*(J98))</f>
        <v>33.489999999999995</v>
      </c>
    </row>
    <row r="99" spans="1:21">
      <c r="A99" t="s">
        <v>59</v>
      </c>
      <c r="B99" t="s">
        <v>601</v>
      </c>
      <c r="C99" t="s">
        <v>211</v>
      </c>
      <c r="D99" t="s">
        <v>236</v>
      </c>
      <c r="E99">
        <v>44</v>
      </c>
      <c r="F99">
        <v>69</v>
      </c>
      <c r="G99">
        <v>31</v>
      </c>
      <c r="H99">
        <v>88</v>
      </c>
      <c r="I99">
        <v>50</v>
      </c>
      <c r="J99">
        <v>44</v>
      </c>
      <c r="K99" t="s">
        <v>128</v>
      </c>
      <c r="L99">
        <v>5</v>
      </c>
      <c r="M99">
        <v>7</v>
      </c>
      <c r="N99" t="s">
        <v>286</v>
      </c>
      <c r="P99" t="s">
        <v>478</v>
      </c>
      <c r="Q99" s="1">
        <f ca="1">IF(U$3=0,IF(H99&gt;88,G99+3,G99),((G99+0.2*H99)/1.15))</f>
        <v>31</v>
      </c>
      <c r="R99" t="s">
        <v>480</v>
      </c>
      <c r="S99" s="1">
        <f ca="1">('Attribute weighting'!$B$11*(E99)+'Attribute weighting'!$C$11*(G99)+'Attribute weighting'!$D$11*(J99))</f>
        <v>36.46</v>
      </c>
    </row>
    <row r="100" spans="1:21">
      <c r="A100" t="s">
        <v>64</v>
      </c>
      <c r="B100" t="s">
        <v>602</v>
      </c>
      <c r="C100" t="s">
        <v>355</v>
      </c>
      <c r="D100" t="s">
        <v>136</v>
      </c>
      <c r="E100">
        <v>44</v>
      </c>
      <c r="F100">
        <v>69</v>
      </c>
      <c r="G100">
        <v>38</v>
      </c>
      <c r="H100">
        <v>44</v>
      </c>
      <c r="I100">
        <v>50</v>
      </c>
      <c r="J100">
        <v>25</v>
      </c>
      <c r="K100" t="s">
        <v>66</v>
      </c>
      <c r="L100">
        <v>2</v>
      </c>
      <c r="M100">
        <v>7</v>
      </c>
      <c r="N100" t="s">
        <v>108</v>
      </c>
      <c r="P100" t="s">
        <v>478</v>
      </c>
      <c r="Q100" s="1">
        <f ca="1">IF(U$3=0,IF(H100&gt;88,G100+3,G100),((G100+0.2*H100)/1.15))</f>
        <v>38</v>
      </c>
      <c r="R100" t="s">
        <v>480</v>
      </c>
      <c r="S100" s="1">
        <f ca="1">('Attribute weighting'!$B$11*(E100)+'Attribute weighting'!$C$11*(G100)+'Attribute weighting'!$D$11*(J100))</f>
        <v>33.489999999999995</v>
      </c>
    </row>
    <row r="101" spans="1:21">
      <c r="A101" t="s">
        <v>68</v>
      </c>
      <c r="B101" t="s">
        <v>603</v>
      </c>
      <c r="C101" t="s">
        <v>161</v>
      </c>
      <c r="D101" t="s">
        <v>56</v>
      </c>
      <c r="E101">
        <v>38</v>
      </c>
      <c r="F101">
        <v>69</v>
      </c>
      <c r="G101">
        <v>38</v>
      </c>
      <c r="H101">
        <v>25</v>
      </c>
      <c r="I101">
        <v>50</v>
      </c>
      <c r="J101">
        <v>38</v>
      </c>
      <c r="K101" t="s">
        <v>250</v>
      </c>
      <c r="L101">
        <v>4</v>
      </c>
      <c r="M101">
        <v>7</v>
      </c>
      <c r="N101" t="s">
        <v>108</v>
      </c>
      <c r="P101" t="s">
        <v>478</v>
      </c>
      <c r="Q101" s="1">
        <f ca="1">IF(U$3=0,IF(H101&gt;88,G101+3,G101),((G101+0.2*H101)/1.15))</f>
        <v>38</v>
      </c>
      <c r="R101" t="s">
        <v>480</v>
      </c>
      <c r="S101" s="1">
        <f ca="1">('Attribute weighting'!$B$11*(E101)+'Attribute weighting'!$C$11*(G101)+'Attribute weighting'!$D$11*(J101))</f>
        <v>38</v>
      </c>
    </row>
    <row r="102" spans="1:21">
      <c r="A102" t="s">
        <v>71</v>
      </c>
      <c r="B102" t="s">
        <v>285</v>
      </c>
      <c r="C102" t="s">
        <v>77</v>
      </c>
      <c r="D102" t="s">
        <v>73</v>
      </c>
      <c r="E102">
        <v>31</v>
      </c>
      <c r="F102">
        <v>69</v>
      </c>
      <c r="G102">
        <v>44</v>
      </c>
      <c r="H102">
        <v>13</v>
      </c>
      <c r="I102">
        <v>50</v>
      </c>
      <c r="J102">
        <v>69</v>
      </c>
      <c r="K102" t="s">
        <v>150</v>
      </c>
      <c r="L102">
        <v>5</v>
      </c>
      <c r="M102">
        <v>10</v>
      </c>
      <c r="N102" t="s">
        <v>286</v>
      </c>
      <c r="S102" s="1">
        <f ca="1">('Attribute weighting'!$B$11*(E102)+'Attribute weighting'!$C$11*(G102)+'Attribute weighting'!$D$11*(J102))</f>
        <v>52.6</v>
      </c>
    </row>
    <row r="103" spans="1:21">
      <c r="A103" t="s">
        <v>76</v>
      </c>
      <c r="B103" t="s">
        <v>604</v>
      </c>
      <c r="C103" t="s">
        <v>546</v>
      </c>
      <c r="D103" t="s">
        <v>256</v>
      </c>
      <c r="E103">
        <v>38</v>
      </c>
      <c r="F103">
        <v>69</v>
      </c>
      <c r="G103">
        <v>50</v>
      </c>
      <c r="H103">
        <v>13</v>
      </c>
      <c r="I103">
        <v>50</v>
      </c>
      <c r="J103">
        <v>63</v>
      </c>
      <c r="K103" t="s">
        <v>150</v>
      </c>
      <c r="L103">
        <v>6</v>
      </c>
      <c r="M103">
        <v>11</v>
      </c>
      <c r="N103" t="s">
        <v>272</v>
      </c>
      <c r="S103" s="1">
        <f ca="1">('Attribute weighting'!$B$11*(E103)+'Attribute weighting'!$C$11*(G103)+'Attribute weighting'!$D$11*(J103))</f>
        <v>54.209999999999994</v>
      </c>
    </row>
    <row r="104" spans="1:21">
      <c r="A104" t="s">
        <v>79</v>
      </c>
      <c r="B104" t="s">
        <v>605</v>
      </c>
      <c r="C104" t="s">
        <v>257</v>
      </c>
      <c r="D104" t="s">
        <v>208</v>
      </c>
      <c r="E104">
        <v>25</v>
      </c>
      <c r="F104">
        <v>69</v>
      </c>
      <c r="G104">
        <v>19</v>
      </c>
      <c r="H104">
        <v>13</v>
      </c>
      <c r="I104">
        <v>50</v>
      </c>
      <c r="J104">
        <v>44</v>
      </c>
      <c r="K104" t="s">
        <v>150</v>
      </c>
      <c r="L104">
        <v>9</v>
      </c>
      <c r="M104">
        <v>8</v>
      </c>
      <c r="N104" t="s">
        <v>108</v>
      </c>
      <c r="S104" s="1">
        <f ca="1">('Attribute weighting'!$B$11*(E104)+'Attribute weighting'!$C$11*(G104)+'Attribute weighting'!$D$11*(J104))</f>
        <v>28.55</v>
      </c>
    </row>
    <row r="105" spans="1:21">
      <c r="A105" t="s">
        <v>83</v>
      </c>
      <c r="B105" t="s">
        <v>606</v>
      </c>
      <c r="C105" t="s">
        <v>607</v>
      </c>
      <c r="D105" t="s">
        <v>239</v>
      </c>
      <c r="E105">
        <v>25</v>
      </c>
      <c r="F105">
        <v>69</v>
      </c>
      <c r="G105">
        <v>25</v>
      </c>
      <c r="H105">
        <v>13</v>
      </c>
      <c r="I105">
        <v>50</v>
      </c>
      <c r="J105">
        <v>50</v>
      </c>
      <c r="K105" t="s">
        <v>150</v>
      </c>
      <c r="L105">
        <v>8</v>
      </c>
      <c r="M105">
        <v>10</v>
      </c>
      <c r="N105" t="s">
        <v>82</v>
      </c>
      <c r="S105" s="1">
        <f ca="1">('Attribute weighting'!$B$11*(E105)+'Attribute weighting'!$C$11*(G105)+'Attribute weighting'!$D$11*(J105))</f>
        <v>34.25</v>
      </c>
    </row>
    <row r="106" spans="1:21">
      <c r="A106" t="s">
        <v>86</v>
      </c>
      <c r="B106" t="s">
        <v>608</v>
      </c>
      <c r="C106" t="s">
        <v>60</v>
      </c>
      <c r="D106" t="s">
        <v>91</v>
      </c>
      <c r="E106">
        <v>25</v>
      </c>
      <c r="F106">
        <v>69</v>
      </c>
      <c r="G106">
        <v>38</v>
      </c>
      <c r="H106">
        <v>56</v>
      </c>
      <c r="I106">
        <v>50</v>
      </c>
      <c r="J106">
        <v>50</v>
      </c>
      <c r="K106" t="s">
        <v>150</v>
      </c>
      <c r="L106">
        <v>6</v>
      </c>
      <c r="M106">
        <v>10</v>
      </c>
      <c r="N106" t="s">
        <v>63</v>
      </c>
      <c r="S106" s="1">
        <f ca="1">('Attribute weighting'!$B$11*(E106)+'Attribute weighting'!$C$11*(G106)+'Attribute weighting'!$D$11*(J106))</f>
        <v>41.79</v>
      </c>
    </row>
    <row r="107" spans="1:21">
      <c r="A107" t="s">
        <v>89</v>
      </c>
      <c r="B107" t="s">
        <v>609</v>
      </c>
      <c r="C107" t="s">
        <v>52</v>
      </c>
      <c r="D107" t="s">
        <v>81</v>
      </c>
      <c r="E107">
        <v>25</v>
      </c>
      <c r="F107">
        <v>69</v>
      </c>
      <c r="G107">
        <v>31</v>
      </c>
      <c r="H107">
        <v>44</v>
      </c>
      <c r="I107">
        <v>50</v>
      </c>
      <c r="J107">
        <v>69</v>
      </c>
      <c r="K107" t="s">
        <v>62</v>
      </c>
      <c r="L107">
        <v>9</v>
      </c>
      <c r="M107">
        <v>8</v>
      </c>
      <c r="N107" t="s">
        <v>286</v>
      </c>
      <c r="S107" s="1">
        <f ca="1">('Attribute weighting'!$B$11*(E107)+'Attribute weighting'!$C$11*(G107)+'Attribute weighting'!$D$11*(J107))</f>
        <v>44.760000000000005</v>
      </c>
    </row>
    <row r="108" spans="1:21">
      <c r="A108" t="s">
        <v>92</v>
      </c>
      <c r="B108" t="s">
        <v>610</v>
      </c>
      <c r="C108" t="s">
        <v>611</v>
      </c>
      <c r="D108" t="s">
        <v>259</v>
      </c>
      <c r="E108">
        <v>25</v>
      </c>
      <c r="F108">
        <v>69</v>
      </c>
      <c r="G108">
        <v>31</v>
      </c>
      <c r="H108">
        <v>69</v>
      </c>
      <c r="R108" s="1">
        <f>MAX(Q96:Q97)</f>
        <v>45.6</v>
      </c>
      <c r="S108" t="s">
        <v>475</v>
      </c>
    </row>
    <row r="109" spans="1:21">
      <c r="A109" t="s">
        <v>95</v>
      </c>
      <c r="B109" t="s">
        <v>612</v>
      </c>
      <c r="C109" t="s">
        <v>358</v>
      </c>
      <c r="D109" t="s">
        <v>318</v>
      </c>
      <c r="E109">
        <v>25</v>
      </c>
      <c r="F109">
        <v>69</v>
      </c>
      <c r="G109">
        <v>25</v>
      </c>
      <c r="H109">
        <v>69</v>
      </c>
      <c r="R109" s="1">
        <f>MAX(Q98:Q101)</f>
        <v>38</v>
      </c>
      <c r="S109" t="s">
        <v>476</v>
      </c>
    </row>
    <row r="110" spans="1:21">
      <c r="A110" t="s">
        <v>97</v>
      </c>
      <c r="B110" t="s">
        <v>613</v>
      </c>
      <c r="C110" t="s">
        <v>289</v>
      </c>
      <c r="D110" t="s">
        <v>297</v>
      </c>
      <c r="E110">
        <v>25</v>
      </c>
      <c r="F110">
        <v>69</v>
      </c>
      <c r="G110">
        <v>38</v>
      </c>
      <c r="H110">
        <v>63</v>
      </c>
      <c r="R110" s="1">
        <f>U96</f>
        <v>44</v>
      </c>
      <c r="S110" t="s">
        <v>481</v>
      </c>
    </row>
    <row r="111" spans="1:21">
      <c r="A111" t="s">
        <v>100</v>
      </c>
      <c r="B111" t="s">
        <v>614</v>
      </c>
      <c r="C111" t="s">
        <v>316</v>
      </c>
      <c r="D111" t="s">
        <v>308</v>
      </c>
      <c r="E111">
        <v>25</v>
      </c>
      <c r="F111">
        <v>69</v>
      </c>
      <c r="G111">
        <v>38</v>
      </c>
      <c r="H111">
        <v>75</v>
      </c>
      <c r="R111" s="1">
        <f>0.7*MAX(S99:S107)+0.3*LARGE(S102:S107,2)</f>
        <v>53.726999999999997</v>
      </c>
      <c r="S111" t="s">
        <v>1636</v>
      </c>
    </row>
    <row r="112" spans="1:21">
      <c r="A112" t="s">
        <v>102</v>
      </c>
      <c r="B112" t="s">
        <v>615</v>
      </c>
      <c r="C112" t="s">
        <v>138</v>
      </c>
      <c r="D112" t="s">
        <v>212</v>
      </c>
      <c r="E112">
        <v>25</v>
      </c>
      <c r="F112">
        <v>69</v>
      </c>
      <c r="G112">
        <v>25</v>
      </c>
      <c r="H112">
        <v>56</v>
      </c>
      <c r="R112" s="1">
        <f>(AVERAGE(H108:H112)+MIN(H108,H108:H112))/2</f>
        <v>61.2</v>
      </c>
      <c r="S112" t="s">
        <v>470</v>
      </c>
    </row>
    <row r="113" spans="1:19">
      <c r="A113" t="s">
        <v>105</v>
      </c>
      <c r="B113" t="s">
        <v>616</v>
      </c>
      <c r="C113" t="s">
        <v>539</v>
      </c>
      <c r="D113" t="s">
        <v>124</v>
      </c>
      <c r="E113">
        <v>38</v>
      </c>
      <c r="F113">
        <v>50</v>
      </c>
      <c r="G113">
        <v>56</v>
      </c>
      <c r="H113">
        <v>50</v>
      </c>
      <c r="I113">
        <v>19</v>
      </c>
      <c r="J113">
        <v>69</v>
      </c>
      <c r="K113" t="s">
        <v>617</v>
      </c>
      <c r="L113" t="s">
        <v>200</v>
      </c>
      <c r="P113" s="1">
        <f ca="1">IF(U$3=0,'Attribute weighting'!$B$15*E113+'Attribute weighting'!$C$15*F113+'Attribute weighting'!$D$15*G113+'Attribute weighting'!$E$15*H113+'Attribute weighting'!$F$15*I113,E113+F113+0.5*G113+0.5*H113+3*I113)</f>
        <v>46.350000000000009</v>
      </c>
      <c r="R113" s="1"/>
    </row>
    <row r="114" spans="1:19">
      <c r="A114" t="s">
        <v>109</v>
      </c>
      <c r="B114" t="s">
        <v>618</v>
      </c>
      <c r="C114" t="s">
        <v>243</v>
      </c>
      <c r="D114" t="s">
        <v>179</v>
      </c>
      <c r="E114">
        <v>25</v>
      </c>
      <c r="F114">
        <v>31</v>
      </c>
      <c r="G114">
        <v>31</v>
      </c>
      <c r="H114">
        <v>56</v>
      </c>
      <c r="I114">
        <v>19</v>
      </c>
      <c r="J114">
        <v>19</v>
      </c>
      <c r="K114" t="s">
        <v>57</v>
      </c>
      <c r="L114" t="s">
        <v>108</v>
      </c>
      <c r="P114" s="1">
        <f ca="1">IF(U$3=0,'Attribute weighting'!$B$15*E114+'Attribute weighting'!$C$15*F114+'Attribute weighting'!$D$15*G114+'Attribute weighting'!$E$15*H114+'Attribute weighting'!$F$15*I114,E114+F114+0.5*G114+0.5*H114+3*I114)</f>
        <v>41.7</v>
      </c>
      <c r="R114" s="1"/>
    </row>
    <row r="115" spans="1:19">
      <c r="A115" t="s">
        <v>111</v>
      </c>
      <c r="B115" t="s">
        <v>619</v>
      </c>
      <c r="C115" t="s">
        <v>562</v>
      </c>
      <c r="D115" t="s">
        <v>170</v>
      </c>
      <c r="E115">
        <v>25</v>
      </c>
      <c r="F115">
        <v>31</v>
      </c>
      <c r="G115">
        <v>38</v>
      </c>
      <c r="H115">
        <v>50</v>
      </c>
      <c r="I115">
        <v>19</v>
      </c>
      <c r="J115">
        <v>50</v>
      </c>
      <c r="K115" t="s">
        <v>219</v>
      </c>
      <c r="L115" t="s">
        <v>108</v>
      </c>
      <c r="P115" s="1">
        <f ca="1">IF(U$3=0,'Attribute weighting'!$B$15*E115+'Attribute weighting'!$C$15*F115+'Attribute weighting'!$D$15*G115+'Attribute weighting'!$E$15*H115+'Attribute weighting'!$F$15*I115,E115+F115+0.5*G115+0.5*H115+3*I115)</f>
        <v>39.050000000000004</v>
      </c>
      <c r="R115" s="1"/>
    </row>
    <row r="116" spans="1:19">
      <c r="A116" t="s">
        <v>114</v>
      </c>
      <c r="B116" t="s">
        <v>620</v>
      </c>
      <c r="C116" t="s">
        <v>291</v>
      </c>
      <c r="D116" t="s">
        <v>185</v>
      </c>
      <c r="E116">
        <v>25</v>
      </c>
      <c r="F116">
        <v>31</v>
      </c>
      <c r="G116">
        <v>38</v>
      </c>
      <c r="H116">
        <v>44</v>
      </c>
      <c r="I116">
        <v>25</v>
      </c>
      <c r="J116">
        <v>50</v>
      </c>
      <c r="K116" t="s">
        <v>621</v>
      </c>
      <c r="L116" t="s">
        <v>200</v>
      </c>
      <c r="P116" s="1">
        <f ca="1">IF(U$3=0,'Attribute weighting'!$B$18*E116+'Attribute weighting'!$C$18*F116+'Attribute weighting'!$D$18*G116+'Attribute weighting'!$E$18*H116+'Attribute weighting'!$F$18*I116,E116+F116+0.5*G116+0.5*H116+3*I116)</f>
        <v>29.17</v>
      </c>
      <c r="R116" s="1">
        <f ca="1">(0.3*AVERAGE(P113:P115)+0.7*MAX(P113:P115))</f>
        <v>45.155000000000008</v>
      </c>
      <c r="S116" t="s">
        <v>1701</v>
      </c>
    </row>
    <row r="117" spans="1:19">
      <c r="A117" t="s">
        <v>116</v>
      </c>
      <c r="B117" t="s">
        <v>622</v>
      </c>
      <c r="C117" t="s">
        <v>84</v>
      </c>
      <c r="D117" t="s">
        <v>215</v>
      </c>
      <c r="E117">
        <v>25</v>
      </c>
      <c r="F117">
        <v>31</v>
      </c>
      <c r="G117">
        <v>38</v>
      </c>
      <c r="H117">
        <v>44</v>
      </c>
      <c r="I117">
        <v>25</v>
      </c>
      <c r="J117">
        <v>44</v>
      </c>
      <c r="K117" t="s">
        <v>57</v>
      </c>
      <c r="L117" t="s">
        <v>200</v>
      </c>
      <c r="P117" s="1">
        <f ca="1">IF(U$3=0,'Attribute weighting'!$B$18*E117+'Attribute weighting'!$C$18*F117+'Attribute weighting'!$D$18*G117+'Attribute weighting'!$E$18*H117+'Attribute weighting'!$F$18*I117,E117+F117+0.5*G117+0.5*H117+3*I117)</f>
        <v>29.17</v>
      </c>
      <c r="R117" s="1">
        <f ca="1">(AVERAGE(E116:E119)+AVERAGE(F116:F119)+(0.5*AVERAGE(G116:G119)))</f>
        <v>87.75</v>
      </c>
      <c r="S117" t="s">
        <v>471</v>
      </c>
    </row>
    <row r="118" spans="1:19">
      <c r="A118" t="s">
        <v>119</v>
      </c>
      <c r="B118" t="s">
        <v>623</v>
      </c>
      <c r="C118" t="s">
        <v>178</v>
      </c>
      <c r="D118" t="s">
        <v>121</v>
      </c>
      <c r="E118">
        <v>38</v>
      </c>
      <c r="F118">
        <v>50</v>
      </c>
      <c r="G118">
        <v>56</v>
      </c>
      <c r="H118">
        <v>44</v>
      </c>
      <c r="I118">
        <v>31</v>
      </c>
      <c r="J118">
        <v>50</v>
      </c>
      <c r="K118" t="s">
        <v>57</v>
      </c>
      <c r="L118" t="s">
        <v>286</v>
      </c>
      <c r="P118" s="1">
        <f ca="1">IF(U$3=0,'Attribute weighting'!$B$18*E118+'Attribute weighting'!$C$18*F118+'Attribute weighting'!$D$18*G118+'Attribute weighting'!$E$18*H118+'Attribute weighting'!$F$18*I118,E118+F118+0.5*G118+0.5*H118+3*I118)</f>
        <v>42.540000000000006</v>
      </c>
      <c r="R118" s="1">
        <f ca="1">0.3*AVERAGE(H116:H119)+0.7*MAX(H116:H119)</f>
        <v>44</v>
      </c>
      <c r="S118" t="s">
        <v>486</v>
      </c>
    </row>
    <row r="119" spans="1:19">
      <c r="A119" t="s">
        <v>122</v>
      </c>
      <c r="B119" t="s">
        <v>624</v>
      </c>
      <c r="C119" t="s">
        <v>625</v>
      </c>
      <c r="D119" t="s">
        <v>107</v>
      </c>
      <c r="E119">
        <v>25</v>
      </c>
      <c r="F119">
        <v>38</v>
      </c>
      <c r="G119">
        <v>44</v>
      </c>
      <c r="H119">
        <v>44</v>
      </c>
      <c r="I119">
        <v>25</v>
      </c>
      <c r="J119">
        <v>50</v>
      </c>
      <c r="K119" t="s">
        <v>626</v>
      </c>
      <c r="L119" t="s">
        <v>200</v>
      </c>
      <c r="P119" s="1">
        <f ca="1">IF(U$3=0,'Attribute weighting'!$B$18*E119+'Attribute weighting'!$C$18*F119+'Attribute weighting'!$D$18*G119+'Attribute weighting'!$E$18*H119+'Attribute weighting'!$F$18*I119,E119+F119+0.5*G119+0.5*H119+3*I119)</f>
        <v>32.010000000000005</v>
      </c>
      <c r="R119" s="1">
        <f ca="1">0.3*AVERAGE(I116:I119)+0.7*MAX(I116:I119)</f>
        <v>29.65</v>
      </c>
      <c r="S119" t="s">
        <v>487</v>
      </c>
    </row>
    <row r="120" spans="1:19">
      <c r="A120" t="s">
        <v>126</v>
      </c>
      <c r="B120" t="s">
        <v>627</v>
      </c>
      <c r="C120" t="s">
        <v>189</v>
      </c>
      <c r="D120" t="s">
        <v>192</v>
      </c>
      <c r="E120">
        <v>25</v>
      </c>
      <c r="F120">
        <v>31</v>
      </c>
      <c r="G120">
        <v>44</v>
      </c>
      <c r="H120">
        <v>50</v>
      </c>
      <c r="I120">
        <v>44</v>
      </c>
      <c r="J120">
        <v>50</v>
      </c>
      <c r="K120" t="s">
        <v>57</v>
      </c>
      <c r="L120" t="s">
        <v>293</v>
      </c>
      <c r="P120" s="1">
        <f ca="1">IF(U$3=0,'Attribute weighting'!$B$21*E120+'Attribute weighting'!$C$21*F120+'Attribute weighting'!$D$21*G120+'Attribute weighting'!$E$21*H120+'Attribute weighting'!$F$21*I120,E120+F120+0.5*G120+0.5*H120+3*I120)</f>
        <v>35.5</v>
      </c>
      <c r="R120" s="1">
        <f ca="1">'Attribute weighting'!$A$32*(LARGE(P116:P119,1))+'Attribute weighting'!$B$32*(LARGE(P116:P119,2))+'Attribute weighting'!$C$32*(LARGE(P116:P119,3))+'Attribute weighting'!$D$32*(LARGE(P116:P119,4))</f>
        <v>35.086000000000006</v>
      </c>
      <c r="S120" t="s">
        <v>488</v>
      </c>
    </row>
    <row r="121" spans="1:19">
      <c r="A121" t="s">
        <v>129</v>
      </c>
      <c r="B121" t="s">
        <v>628</v>
      </c>
      <c r="C121" t="s">
        <v>69</v>
      </c>
      <c r="D121" t="s">
        <v>61</v>
      </c>
      <c r="E121">
        <v>31</v>
      </c>
      <c r="F121">
        <v>38</v>
      </c>
      <c r="G121">
        <v>50</v>
      </c>
      <c r="H121">
        <v>44</v>
      </c>
      <c r="I121">
        <v>50</v>
      </c>
      <c r="J121">
        <v>50</v>
      </c>
      <c r="K121" t="s">
        <v>57</v>
      </c>
      <c r="L121" t="s">
        <v>543</v>
      </c>
      <c r="P121" s="1">
        <f ca="1">IF(U$3=0,'Attribute weighting'!$B$21*E121+'Attribute weighting'!$C$21*F121+'Attribute weighting'!$D$21*G121+'Attribute weighting'!$E$21*H121+'Attribute weighting'!$F$21*I121,E121+F121+0.5*G121+0.5*H121+3*I121)</f>
        <v>41.174999999999997</v>
      </c>
      <c r="R121" s="1">
        <f ca="1">(AVERAGE(E120:E123)+AVERAGE(F120:F123)+(0.5*AVERAGE(G120:G123)))/2.5</f>
        <v>39.200000000000003</v>
      </c>
      <c r="S121" t="s">
        <v>472</v>
      </c>
    </row>
    <row r="122" spans="1:19">
      <c r="A122" t="s">
        <v>132</v>
      </c>
      <c r="B122" t="s">
        <v>629</v>
      </c>
      <c r="C122" t="s">
        <v>560</v>
      </c>
      <c r="D122" t="s">
        <v>70</v>
      </c>
      <c r="E122">
        <v>38</v>
      </c>
      <c r="F122">
        <v>44</v>
      </c>
      <c r="G122">
        <v>56</v>
      </c>
      <c r="H122">
        <v>56</v>
      </c>
      <c r="I122">
        <v>56</v>
      </c>
      <c r="J122">
        <v>56</v>
      </c>
      <c r="K122" t="s">
        <v>57</v>
      </c>
      <c r="L122" t="s">
        <v>630</v>
      </c>
      <c r="P122" s="1">
        <f ca="1">IF(U$3=0,'Attribute weighting'!$B$21*E122+'Attribute weighting'!$C$21*F122+'Attribute weighting'!$D$21*G122+'Attribute weighting'!$E$21*H122+'Attribute weighting'!$F$21*I122,E122+F122+0.5*G122+0.5*H122+3*I122)</f>
        <v>47.75</v>
      </c>
      <c r="R122" s="1">
        <f ca="1">0.7*MAX(I120:I123)+0.3*AVERAGE(I120:I123)</f>
        <v>54.649999999999991</v>
      </c>
      <c r="S122" t="s">
        <v>473</v>
      </c>
    </row>
    <row r="123" spans="1:19">
      <c r="A123" t="s">
        <v>135</v>
      </c>
      <c r="B123" t="s">
        <v>631</v>
      </c>
      <c r="C123" t="s">
        <v>252</v>
      </c>
      <c r="D123" t="s">
        <v>264</v>
      </c>
      <c r="E123">
        <v>38</v>
      </c>
      <c r="F123">
        <v>44</v>
      </c>
      <c r="G123">
        <v>56</v>
      </c>
      <c r="H123">
        <v>56</v>
      </c>
      <c r="I123">
        <v>56</v>
      </c>
      <c r="J123">
        <v>56</v>
      </c>
      <c r="K123" t="s">
        <v>621</v>
      </c>
      <c r="L123" t="s">
        <v>630</v>
      </c>
      <c r="P123" s="1">
        <f ca="1">IF(U$3=0,'Attribute weighting'!$B$21*E123+'Attribute weighting'!$C$21*F123+'Attribute weighting'!$D$21*G123+'Attribute weighting'!$E$21*H123+'Attribute weighting'!$F$21*I123,E123+F123+0.5*G123+0.5*H123+3*I123)</f>
        <v>47.75</v>
      </c>
      <c r="R123" s="1">
        <f ca="1">0.4*MAX(H120:H123)+0.4*MIN(H120:H123)+0.2*AVERAGE(H120:H123)</f>
        <v>50.3</v>
      </c>
      <c r="S123" t="s">
        <v>474</v>
      </c>
    </row>
    <row r="124" spans="1:19">
      <c r="A124" t="s">
        <v>137</v>
      </c>
      <c r="B124" t="s">
        <v>632</v>
      </c>
      <c r="C124" t="s">
        <v>148</v>
      </c>
      <c r="D124" t="s">
        <v>149</v>
      </c>
      <c r="E124">
        <v>56</v>
      </c>
      <c r="F124">
        <v>81</v>
      </c>
      <c r="G124">
        <v>81</v>
      </c>
      <c r="H124">
        <v>31</v>
      </c>
      <c r="I124">
        <v>69</v>
      </c>
      <c r="J124">
        <v>75</v>
      </c>
      <c r="K124" t="s">
        <v>328</v>
      </c>
      <c r="R124" s="1">
        <f ca="1">'Attribute weighting'!$A$35*(LARGE(P120:P123,1))+'Attribute weighting'!$B$35*(LARGE(P120:P123,2))+'Attribute weighting'!$C$35*(LARGE(P120:P123,3))+'Attribute weighting'!$D$35*(LARGE(P120:P123,4))</f>
        <v>45.8675</v>
      </c>
      <c r="S124" t="s">
        <v>485</v>
      </c>
    </row>
    <row r="125" spans="1:19">
      <c r="A125" t="s">
        <v>141</v>
      </c>
      <c r="B125" t="s">
        <v>633</v>
      </c>
      <c r="C125" t="s">
        <v>303</v>
      </c>
      <c r="D125" t="s">
        <v>232</v>
      </c>
      <c r="E125">
        <v>25</v>
      </c>
      <c r="F125">
        <v>56</v>
      </c>
      <c r="G125">
        <v>44</v>
      </c>
      <c r="H125">
        <v>31</v>
      </c>
      <c r="I125">
        <v>75</v>
      </c>
      <c r="J125">
        <v>38</v>
      </c>
      <c r="K125" t="s">
        <v>269</v>
      </c>
    </row>
    <row r="126" spans="1:19">
      <c r="A126" t="s">
        <v>145</v>
      </c>
      <c r="B126" t="s">
        <v>634</v>
      </c>
    </row>
    <row r="127" spans="1:19">
      <c r="A127" t="s">
        <v>147</v>
      </c>
      <c r="B127" t="s">
        <v>361</v>
      </c>
    </row>
    <row r="129" spans="1:21">
      <c r="A129" t="s">
        <v>635</v>
      </c>
      <c r="B129" t="s">
        <v>45</v>
      </c>
    </row>
    <row r="130" spans="1:21">
      <c r="A130" t="s">
        <v>636</v>
      </c>
      <c r="B130" t="s">
        <v>637</v>
      </c>
      <c r="Q130" s="1"/>
      <c r="S130" s="1"/>
    </row>
    <row r="131" spans="1:21">
      <c r="A131" t="s">
        <v>46</v>
      </c>
      <c r="B131" t="s">
        <v>638</v>
      </c>
      <c r="C131" t="s">
        <v>253</v>
      </c>
      <c r="D131" t="s">
        <v>296</v>
      </c>
      <c r="E131">
        <v>25</v>
      </c>
      <c r="F131">
        <v>69</v>
      </c>
      <c r="G131">
        <v>6</v>
      </c>
      <c r="H131">
        <v>13</v>
      </c>
      <c r="I131">
        <v>19</v>
      </c>
      <c r="J131">
        <v>25</v>
      </c>
      <c r="K131">
        <f>J131</f>
        <v>25</v>
      </c>
      <c r="L131">
        <v>44</v>
      </c>
      <c r="M131" t="s">
        <v>150</v>
      </c>
      <c r="N131">
        <v>3</v>
      </c>
      <c r="O131" t="s">
        <v>82</v>
      </c>
      <c r="P131" t="s">
        <v>479</v>
      </c>
      <c r="Q131" s="1">
        <f ca="1">IF(U$4=0,((('Attribute weighting'!$C$5*$I131+'Attribute weighting'!$D$5*$J131+'Attribute weighting'!$E$5*$L131)+('Attribute weighting'!$B$5*$G131))),(((0.4*$I131+0.3*$J131+0.7*$K131+0.05*$L131)+(0.75*($G131+38)))/2.2))</f>
        <v>17.450000000000003</v>
      </c>
      <c r="R131" t="s">
        <v>477</v>
      </c>
      <c r="S131" s="1">
        <f ca="1">(((0.4*$I131+0.3*$J131+0.7*$K131+0.05*$L131)/1.45))</f>
        <v>24.000000000000004</v>
      </c>
      <c r="T131" s="1" t="s">
        <v>478</v>
      </c>
      <c r="U131" s="1">
        <f>($G131+38)</f>
        <v>44</v>
      </c>
    </row>
    <row r="132" spans="1:21">
      <c r="A132" t="s">
        <v>51</v>
      </c>
      <c r="B132" t="s">
        <v>639</v>
      </c>
      <c r="C132" t="s">
        <v>350</v>
      </c>
      <c r="D132" t="s">
        <v>160</v>
      </c>
      <c r="E132">
        <v>25</v>
      </c>
      <c r="F132">
        <v>69</v>
      </c>
      <c r="G132">
        <v>13</v>
      </c>
      <c r="H132">
        <v>13</v>
      </c>
      <c r="I132">
        <v>38</v>
      </c>
      <c r="J132">
        <v>44</v>
      </c>
      <c r="K132">
        <f>J132</f>
        <v>44</v>
      </c>
      <c r="L132">
        <v>38</v>
      </c>
      <c r="M132" t="s">
        <v>49</v>
      </c>
      <c r="N132">
        <v>2</v>
      </c>
      <c r="O132" t="s">
        <v>82</v>
      </c>
      <c r="P132" t="s">
        <v>479</v>
      </c>
      <c r="Q132" s="1">
        <f ca="1">IF(U$4=0,((('Attribute weighting'!$C$5*$I132+'Attribute weighting'!$D$5*$J132+'Attribute weighting'!$E$5*$L132)+('Attribute weighting'!$B$5*$G132))),(((0.4*$I132+0.3*$J132+0.7*$K132+0.05*$L132)+(0.75*($G132+38)))/2.2))</f>
        <v>30.4</v>
      </c>
      <c r="R132" t="s">
        <v>477</v>
      </c>
      <c r="S132" s="1">
        <f ca="1">(((0.4*$I132+0.3*$J132+0.7*$K132+0.05*$L132)/1.45))</f>
        <v>42.137931034482754</v>
      </c>
      <c r="T132" s="1" t="s">
        <v>478</v>
      </c>
      <c r="U132" s="1">
        <f>($G132+38)</f>
        <v>51</v>
      </c>
    </row>
    <row r="133" spans="1:21">
      <c r="A133" t="s">
        <v>54</v>
      </c>
      <c r="B133" t="s">
        <v>640</v>
      </c>
      <c r="C133" t="s">
        <v>560</v>
      </c>
      <c r="D133" t="s">
        <v>295</v>
      </c>
      <c r="E133">
        <v>44</v>
      </c>
      <c r="F133">
        <v>69</v>
      </c>
      <c r="G133">
        <v>25</v>
      </c>
      <c r="H133">
        <v>38</v>
      </c>
      <c r="I133">
        <v>50</v>
      </c>
      <c r="J133">
        <v>25</v>
      </c>
      <c r="K133" t="s">
        <v>250</v>
      </c>
      <c r="L133">
        <v>2</v>
      </c>
      <c r="M133">
        <v>5</v>
      </c>
      <c r="N133" t="s">
        <v>108</v>
      </c>
      <c r="P133" t="s">
        <v>478</v>
      </c>
      <c r="Q133" s="1">
        <f ca="1">IF(U$3=0,IF(H133&gt;88,G133+3,G133),((G133+0.2*H133)/1.15))</f>
        <v>25</v>
      </c>
      <c r="R133" t="s">
        <v>480</v>
      </c>
      <c r="S133" s="1">
        <f ca="1">('Attribute weighting'!$B$11*(E133)+'Attribute weighting'!$C$11*(G133)+'Attribute weighting'!$D$11*(J133))</f>
        <v>25.95</v>
      </c>
    </row>
    <row r="134" spans="1:21">
      <c r="A134" t="s">
        <v>59</v>
      </c>
      <c r="B134" t="s">
        <v>641</v>
      </c>
      <c r="C134" t="s">
        <v>546</v>
      </c>
      <c r="D134" t="s">
        <v>306</v>
      </c>
      <c r="E134">
        <v>44</v>
      </c>
      <c r="F134">
        <v>69</v>
      </c>
      <c r="G134">
        <v>31</v>
      </c>
      <c r="H134">
        <v>50</v>
      </c>
      <c r="I134">
        <v>50</v>
      </c>
      <c r="J134">
        <v>31</v>
      </c>
      <c r="K134" t="s">
        <v>66</v>
      </c>
      <c r="L134">
        <v>3</v>
      </c>
      <c r="M134">
        <v>5</v>
      </c>
      <c r="N134" t="s">
        <v>63</v>
      </c>
      <c r="P134" t="s">
        <v>478</v>
      </c>
      <c r="Q134" s="1">
        <f ca="1">IF(U$3=0,IF(H134&gt;88,G134+3,G134),((G134+0.2*H134)/1.15))</f>
        <v>31</v>
      </c>
      <c r="R134" t="s">
        <v>480</v>
      </c>
      <c r="S134" s="1">
        <f ca="1">('Attribute weighting'!$B$11*(E134)+'Attribute weighting'!$C$11*(G134)+'Attribute weighting'!$D$11*(J134))</f>
        <v>31.65</v>
      </c>
    </row>
    <row r="135" spans="1:21">
      <c r="A135" t="s">
        <v>64</v>
      </c>
      <c r="B135" t="s">
        <v>642</v>
      </c>
      <c r="C135" t="s">
        <v>154</v>
      </c>
      <c r="D135" t="s">
        <v>131</v>
      </c>
      <c r="E135">
        <v>38</v>
      </c>
      <c r="F135">
        <v>69</v>
      </c>
      <c r="G135">
        <v>31</v>
      </c>
      <c r="H135">
        <v>31</v>
      </c>
      <c r="I135">
        <v>50</v>
      </c>
      <c r="J135">
        <v>25</v>
      </c>
      <c r="K135" t="s">
        <v>250</v>
      </c>
      <c r="L135">
        <v>2</v>
      </c>
      <c r="M135">
        <v>6</v>
      </c>
      <c r="N135" t="s">
        <v>82</v>
      </c>
      <c r="P135" t="s">
        <v>478</v>
      </c>
      <c r="Q135" s="1">
        <f ca="1">IF(U$3=0,IF(H135&gt;88,G135+3,G135),((G135+0.2*H135)/1.15))</f>
        <v>31</v>
      </c>
      <c r="R135" t="s">
        <v>480</v>
      </c>
      <c r="S135" s="1">
        <f ca="1">('Attribute weighting'!$B$11*(E135)+'Attribute weighting'!$C$11*(G135)+'Attribute weighting'!$D$11*(J135))</f>
        <v>29.13</v>
      </c>
    </row>
    <row r="136" spans="1:21">
      <c r="A136" t="s">
        <v>68</v>
      </c>
      <c r="B136" t="s">
        <v>643</v>
      </c>
      <c r="C136" t="s">
        <v>305</v>
      </c>
      <c r="D136" t="s">
        <v>134</v>
      </c>
      <c r="E136">
        <v>38</v>
      </c>
      <c r="F136">
        <v>69</v>
      </c>
      <c r="G136">
        <v>31</v>
      </c>
      <c r="H136">
        <v>31</v>
      </c>
      <c r="I136">
        <v>50</v>
      </c>
      <c r="J136">
        <v>25</v>
      </c>
      <c r="K136" t="s">
        <v>250</v>
      </c>
      <c r="L136">
        <v>2</v>
      </c>
      <c r="M136">
        <v>3</v>
      </c>
      <c r="N136" t="s">
        <v>108</v>
      </c>
      <c r="P136" t="s">
        <v>478</v>
      </c>
      <c r="Q136" s="1">
        <f ca="1">IF(U$3=0,IF(H136&gt;88,G136+3,G136),((G136+0.2*H136)/1.15))</f>
        <v>31</v>
      </c>
      <c r="R136" t="s">
        <v>480</v>
      </c>
      <c r="S136" s="1">
        <f ca="1">('Attribute weighting'!$B$11*(E136)+'Attribute weighting'!$C$11*(G136)+'Attribute weighting'!$D$11*(J136))</f>
        <v>29.13</v>
      </c>
    </row>
    <row r="137" spans="1:21">
      <c r="A137" t="s">
        <v>71</v>
      </c>
      <c r="B137" t="s">
        <v>644</v>
      </c>
      <c r="C137" t="s">
        <v>72</v>
      </c>
      <c r="D137" t="s">
        <v>91</v>
      </c>
      <c r="E137">
        <v>31</v>
      </c>
      <c r="F137">
        <v>69</v>
      </c>
      <c r="G137">
        <v>31</v>
      </c>
      <c r="H137">
        <v>13</v>
      </c>
      <c r="I137">
        <v>50</v>
      </c>
      <c r="J137">
        <v>63</v>
      </c>
      <c r="K137" t="s">
        <v>150</v>
      </c>
      <c r="L137">
        <v>5</v>
      </c>
      <c r="M137">
        <v>8</v>
      </c>
      <c r="N137" t="s">
        <v>203</v>
      </c>
      <c r="S137" s="1">
        <f ca="1">('Attribute weighting'!$B$11*(E137)+'Attribute weighting'!$C$11*(G137)+'Attribute weighting'!$D$11*(J137))</f>
        <v>42.84</v>
      </c>
    </row>
    <row r="138" spans="1:21">
      <c r="A138" t="s">
        <v>76</v>
      </c>
      <c r="B138" t="s">
        <v>645</v>
      </c>
      <c r="C138" t="s">
        <v>279</v>
      </c>
      <c r="D138" t="s">
        <v>165</v>
      </c>
      <c r="E138">
        <v>31</v>
      </c>
      <c r="F138">
        <v>69</v>
      </c>
      <c r="G138">
        <v>31</v>
      </c>
      <c r="H138">
        <v>13</v>
      </c>
      <c r="I138">
        <v>50</v>
      </c>
      <c r="J138">
        <v>50</v>
      </c>
      <c r="K138" t="s">
        <v>150</v>
      </c>
      <c r="L138">
        <v>4</v>
      </c>
      <c r="M138">
        <v>7</v>
      </c>
      <c r="N138" t="s">
        <v>286</v>
      </c>
      <c r="S138" s="1">
        <f ca="1">('Attribute weighting'!$B$11*(E138)+'Attribute weighting'!$C$11*(G138)+'Attribute weighting'!$D$11*(J138))</f>
        <v>38.03</v>
      </c>
    </row>
    <row r="139" spans="1:21">
      <c r="A139" t="s">
        <v>79</v>
      </c>
      <c r="B139" t="s">
        <v>646</v>
      </c>
      <c r="C139" t="s">
        <v>161</v>
      </c>
      <c r="D139" t="s">
        <v>159</v>
      </c>
      <c r="E139">
        <v>25</v>
      </c>
      <c r="F139">
        <v>69</v>
      </c>
      <c r="G139">
        <v>19</v>
      </c>
      <c r="H139">
        <v>13</v>
      </c>
      <c r="I139">
        <v>50</v>
      </c>
      <c r="J139">
        <v>50</v>
      </c>
      <c r="K139" t="s">
        <v>150</v>
      </c>
      <c r="L139">
        <v>4</v>
      </c>
      <c r="M139">
        <v>6</v>
      </c>
      <c r="N139" t="s">
        <v>82</v>
      </c>
      <c r="S139" s="1">
        <f ca="1">('Attribute weighting'!$B$11*(E139)+'Attribute weighting'!$C$11*(G139)+'Attribute weighting'!$D$11*(J139))</f>
        <v>30.77</v>
      </c>
    </row>
    <row r="140" spans="1:21">
      <c r="A140" t="s">
        <v>83</v>
      </c>
      <c r="B140" t="s">
        <v>647</v>
      </c>
      <c r="C140" t="s">
        <v>233</v>
      </c>
      <c r="D140" t="s">
        <v>78</v>
      </c>
      <c r="E140">
        <v>25</v>
      </c>
      <c r="F140">
        <v>69</v>
      </c>
      <c r="G140">
        <v>25</v>
      </c>
      <c r="H140">
        <v>13</v>
      </c>
      <c r="I140">
        <v>50</v>
      </c>
      <c r="J140">
        <v>44</v>
      </c>
      <c r="K140" t="s">
        <v>150</v>
      </c>
      <c r="L140">
        <v>3</v>
      </c>
      <c r="M140">
        <v>7</v>
      </c>
      <c r="N140" t="s">
        <v>82</v>
      </c>
      <c r="S140" s="1">
        <f ca="1">('Attribute weighting'!$B$11*(E140)+'Attribute weighting'!$C$11*(G140)+'Attribute weighting'!$D$11*(J140))</f>
        <v>32.03</v>
      </c>
    </row>
    <row r="141" spans="1:21">
      <c r="A141" t="s">
        <v>86</v>
      </c>
      <c r="B141" t="s">
        <v>648</v>
      </c>
      <c r="C141" t="s">
        <v>339</v>
      </c>
      <c r="D141" t="s">
        <v>338</v>
      </c>
      <c r="E141">
        <v>25</v>
      </c>
      <c r="F141">
        <v>69</v>
      </c>
      <c r="G141">
        <v>44</v>
      </c>
      <c r="H141">
        <v>56</v>
      </c>
      <c r="I141">
        <v>50</v>
      </c>
      <c r="J141">
        <v>63</v>
      </c>
      <c r="K141" t="s">
        <v>150</v>
      </c>
      <c r="L141">
        <v>4</v>
      </c>
      <c r="M141">
        <v>5</v>
      </c>
      <c r="N141" t="s">
        <v>272</v>
      </c>
      <c r="S141" s="1">
        <f ca="1">('Attribute weighting'!$B$11*(E141)+'Attribute weighting'!$C$11*(G141)+'Attribute weighting'!$D$11*(J141))</f>
        <v>50.08</v>
      </c>
    </row>
    <row r="142" spans="1:21">
      <c r="A142" t="s">
        <v>89</v>
      </c>
      <c r="B142" t="s">
        <v>649</v>
      </c>
      <c r="C142" t="s">
        <v>294</v>
      </c>
      <c r="D142" t="s">
        <v>256</v>
      </c>
      <c r="E142">
        <v>25</v>
      </c>
      <c r="F142">
        <v>69</v>
      </c>
      <c r="G142">
        <v>25</v>
      </c>
      <c r="H142">
        <v>31</v>
      </c>
      <c r="I142">
        <v>50</v>
      </c>
      <c r="J142">
        <v>50</v>
      </c>
      <c r="K142" t="s">
        <v>150</v>
      </c>
      <c r="L142">
        <v>3</v>
      </c>
      <c r="M142">
        <v>4</v>
      </c>
      <c r="N142" t="s">
        <v>108</v>
      </c>
      <c r="S142" s="1">
        <f ca="1">('Attribute weighting'!$B$11*(E142)+'Attribute weighting'!$C$11*(G142)+'Attribute weighting'!$D$11*(J142))</f>
        <v>34.25</v>
      </c>
    </row>
    <row r="143" spans="1:21">
      <c r="A143" t="s">
        <v>92</v>
      </c>
      <c r="B143" t="s">
        <v>650</v>
      </c>
      <c r="C143" t="s">
        <v>651</v>
      </c>
      <c r="D143" t="s">
        <v>96</v>
      </c>
      <c r="E143">
        <v>25</v>
      </c>
      <c r="F143">
        <v>69</v>
      </c>
      <c r="G143">
        <v>38</v>
      </c>
      <c r="H143">
        <v>38</v>
      </c>
      <c r="R143" s="1">
        <f>MAX(Q131:Q132)</f>
        <v>30.4</v>
      </c>
      <c r="S143" t="s">
        <v>475</v>
      </c>
    </row>
    <row r="144" spans="1:21">
      <c r="A144" t="s">
        <v>95</v>
      </c>
      <c r="B144" t="s">
        <v>652</v>
      </c>
      <c r="C144" t="s">
        <v>274</v>
      </c>
      <c r="D144" t="s">
        <v>212</v>
      </c>
      <c r="E144">
        <v>25</v>
      </c>
      <c r="F144">
        <v>69</v>
      </c>
      <c r="G144">
        <v>19</v>
      </c>
      <c r="H144">
        <v>50</v>
      </c>
      <c r="R144" s="1">
        <f>MAX(Q133:Q136)</f>
        <v>31</v>
      </c>
      <c r="S144" t="s">
        <v>476</v>
      </c>
    </row>
    <row r="145" spans="1:19">
      <c r="A145" t="s">
        <v>97</v>
      </c>
      <c r="B145" t="s">
        <v>653</v>
      </c>
      <c r="C145" t="s">
        <v>216</v>
      </c>
      <c r="D145" t="s">
        <v>104</v>
      </c>
      <c r="E145">
        <v>25</v>
      </c>
      <c r="F145">
        <v>69</v>
      </c>
      <c r="G145">
        <v>25</v>
      </c>
      <c r="H145">
        <v>44</v>
      </c>
      <c r="R145" s="1">
        <f>U131</f>
        <v>44</v>
      </c>
      <c r="S145" t="s">
        <v>481</v>
      </c>
    </row>
    <row r="146" spans="1:19">
      <c r="A146" t="s">
        <v>100</v>
      </c>
      <c r="B146" t="s">
        <v>654</v>
      </c>
      <c r="C146" t="s">
        <v>655</v>
      </c>
      <c r="D146" t="s">
        <v>308</v>
      </c>
      <c r="E146">
        <v>25</v>
      </c>
      <c r="F146">
        <v>69</v>
      </c>
      <c r="G146">
        <v>38</v>
      </c>
      <c r="H146">
        <v>69</v>
      </c>
      <c r="R146" s="1">
        <f>0.7*MAX(S134:S142)+0.3*LARGE(S137:S142,2)</f>
        <v>47.908000000000001</v>
      </c>
      <c r="S146" t="s">
        <v>1636</v>
      </c>
    </row>
    <row r="147" spans="1:19">
      <c r="A147" t="s">
        <v>102</v>
      </c>
      <c r="B147" t="s">
        <v>656</v>
      </c>
      <c r="C147" t="s">
        <v>178</v>
      </c>
      <c r="D147" t="s">
        <v>217</v>
      </c>
      <c r="E147">
        <v>25</v>
      </c>
      <c r="F147">
        <v>69</v>
      </c>
      <c r="G147">
        <v>19</v>
      </c>
      <c r="H147">
        <v>50</v>
      </c>
      <c r="R147" s="1">
        <f>(AVERAGE(H143:H147)+MIN(H143,H143:H147))/2</f>
        <v>44.1</v>
      </c>
      <c r="S147" t="s">
        <v>470</v>
      </c>
    </row>
    <row r="148" spans="1:19">
      <c r="A148" t="s">
        <v>105</v>
      </c>
      <c r="B148" t="s">
        <v>657</v>
      </c>
      <c r="C148" t="s">
        <v>224</v>
      </c>
      <c r="D148" t="s">
        <v>99</v>
      </c>
      <c r="E148">
        <v>25</v>
      </c>
      <c r="F148">
        <v>31</v>
      </c>
      <c r="G148">
        <v>31</v>
      </c>
      <c r="H148">
        <v>50</v>
      </c>
      <c r="I148">
        <v>19</v>
      </c>
      <c r="J148">
        <v>50</v>
      </c>
      <c r="K148" t="s">
        <v>219</v>
      </c>
      <c r="L148" t="s">
        <v>108</v>
      </c>
      <c r="P148" s="1">
        <f ca="1">IF(U$3=0,'Attribute weighting'!$B$15*E148+'Attribute weighting'!$C$15*F148+'Attribute weighting'!$D$15*G148+'Attribute weighting'!$E$15*H148+'Attribute weighting'!$F$15*I148,E148+F148+0.5*G148+0.5*H148+3*I148)</f>
        <v>38.700000000000003</v>
      </c>
      <c r="R148" s="1"/>
    </row>
    <row r="149" spans="1:19">
      <c r="A149" t="s">
        <v>109</v>
      </c>
      <c r="B149" t="s">
        <v>658</v>
      </c>
      <c r="C149" t="s">
        <v>659</v>
      </c>
      <c r="D149" t="s">
        <v>172</v>
      </c>
      <c r="E149">
        <v>25</v>
      </c>
      <c r="F149">
        <v>31</v>
      </c>
      <c r="G149">
        <v>25</v>
      </c>
      <c r="H149">
        <v>50</v>
      </c>
      <c r="I149">
        <v>19</v>
      </c>
      <c r="J149">
        <v>19</v>
      </c>
      <c r="K149" t="s">
        <v>180</v>
      </c>
      <c r="L149" t="s">
        <v>108</v>
      </c>
      <c r="P149" s="1">
        <f ca="1">IF(U$3=0,'Attribute weighting'!$B$15*E149+'Attribute weighting'!$C$15*F149+'Attribute weighting'!$D$15*G149+'Attribute weighting'!$E$15*H149+'Attribute weighting'!$F$15*I149,E149+F149+0.5*G149+0.5*H149+3*I149)</f>
        <v>38.400000000000006</v>
      </c>
      <c r="R149" s="1"/>
    </row>
    <row r="150" spans="1:19">
      <c r="A150" t="s">
        <v>111</v>
      </c>
      <c r="B150" t="s">
        <v>660</v>
      </c>
      <c r="C150" t="s">
        <v>560</v>
      </c>
      <c r="D150" t="s">
        <v>107</v>
      </c>
      <c r="E150">
        <v>38</v>
      </c>
      <c r="F150">
        <v>50</v>
      </c>
      <c r="G150">
        <v>56</v>
      </c>
      <c r="H150">
        <v>56</v>
      </c>
      <c r="I150">
        <v>31</v>
      </c>
      <c r="J150">
        <v>56</v>
      </c>
      <c r="K150" t="s">
        <v>661</v>
      </c>
      <c r="L150" t="s">
        <v>108</v>
      </c>
      <c r="P150" s="1">
        <f ca="1">IF(U$3=0,'Attribute weighting'!$B$15*E150+'Attribute weighting'!$C$15*F150+'Attribute weighting'!$D$15*G150+'Attribute weighting'!$E$15*H150+'Attribute weighting'!$F$15*I150,E150+F150+0.5*G150+0.5*H150+3*I150)</f>
        <v>49.95</v>
      </c>
      <c r="R150" s="1"/>
    </row>
    <row r="151" spans="1:19">
      <c r="A151" t="s">
        <v>114</v>
      </c>
      <c r="B151" t="s">
        <v>662</v>
      </c>
      <c r="C151" t="s">
        <v>355</v>
      </c>
      <c r="D151" t="s">
        <v>121</v>
      </c>
      <c r="E151">
        <v>25</v>
      </c>
      <c r="F151">
        <v>38</v>
      </c>
      <c r="G151">
        <v>44</v>
      </c>
      <c r="H151">
        <v>56</v>
      </c>
      <c r="I151">
        <v>31</v>
      </c>
      <c r="J151">
        <v>44</v>
      </c>
      <c r="K151" t="s">
        <v>663</v>
      </c>
      <c r="L151" t="s">
        <v>58</v>
      </c>
      <c r="P151" s="1">
        <f ca="1">IF(U$3=0,'Attribute weighting'!$B$18*E151+'Attribute weighting'!$C$18*F151+'Attribute weighting'!$D$18*G151+'Attribute weighting'!$E$18*H151+'Attribute weighting'!$F$18*I151,E151+F151+0.5*G151+0.5*H151+3*I151)</f>
        <v>33.81</v>
      </c>
      <c r="R151" s="1">
        <f ca="1">(0.3*AVERAGE(P148:P150)+0.7*MAX(P148:P150))</f>
        <v>47.669999999999995</v>
      </c>
      <c r="S151" t="s">
        <v>1701</v>
      </c>
    </row>
    <row r="152" spans="1:19">
      <c r="A152" t="s">
        <v>116</v>
      </c>
      <c r="B152" t="s">
        <v>664</v>
      </c>
      <c r="C152" t="s">
        <v>243</v>
      </c>
      <c r="D152" t="s">
        <v>174</v>
      </c>
      <c r="E152">
        <v>25</v>
      </c>
      <c r="F152">
        <v>31</v>
      </c>
      <c r="G152">
        <v>38</v>
      </c>
      <c r="H152">
        <v>38</v>
      </c>
      <c r="I152">
        <v>19</v>
      </c>
      <c r="J152">
        <v>31</v>
      </c>
      <c r="K152" t="s">
        <v>536</v>
      </c>
      <c r="L152" t="s">
        <v>108</v>
      </c>
      <c r="P152" s="1">
        <f ca="1">IF(U$3=0,'Attribute weighting'!$B$18*E152+'Attribute weighting'!$C$18*F152+'Attribute weighting'!$D$18*G152+'Attribute weighting'!$E$18*H152+'Attribute weighting'!$F$18*I152,E152+F152+0.5*G152+0.5*H152+3*I152)</f>
        <v>27.67</v>
      </c>
      <c r="R152" s="1">
        <f ca="1">(AVERAGE(E151:E154)+AVERAGE(F151:F154)+(0.5*AVERAGE(G151:G154)))</f>
        <v>75.75</v>
      </c>
      <c r="S152" t="s">
        <v>471</v>
      </c>
    </row>
    <row r="153" spans="1:19">
      <c r="A153" t="s">
        <v>119</v>
      </c>
      <c r="B153" t="s">
        <v>665</v>
      </c>
      <c r="C153" t="s">
        <v>189</v>
      </c>
      <c r="D153" t="s">
        <v>312</v>
      </c>
      <c r="E153">
        <v>25</v>
      </c>
      <c r="F153">
        <v>31</v>
      </c>
      <c r="G153">
        <v>31</v>
      </c>
      <c r="H153">
        <v>38</v>
      </c>
      <c r="I153">
        <v>19</v>
      </c>
      <c r="J153">
        <v>31</v>
      </c>
      <c r="K153" t="s">
        <v>74</v>
      </c>
      <c r="L153" t="s">
        <v>108</v>
      </c>
      <c r="P153" s="1">
        <f ca="1">IF(U$3=0,'Attribute weighting'!$B$18*E153+'Attribute weighting'!$C$18*F153+'Attribute weighting'!$D$18*G153+'Attribute weighting'!$E$18*H153+'Attribute weighting'!$F$18*I153,E153+F153+0.5*G153+0.5*H153+3*I153)</f>
        <v>26.970000000000002</v>
      </c>
      <c r="R153" s="1">
        <f ca="1">0.3*AVERAGE(H151:H154)+0.7*MAX(H151:H154)</f>
        <v>51.949999999999996</v>
      </c>
      <c r="S153" t="s">
        <v>486</v>
      </c>
    </row>
    <row r="154" spans="1:19">
      <c r="A154" t="s">
        <v>122</v>
      </c>
      <c r="B154" t="s">
        <v>666</v>
      </c>
      <c r="C154" t="s">
        <v>176</v>
      </c>
      <c r="D154" t="s">
        <v>185</v>
      </c>
      <c r="E154">
        <v>25</v>
      </c>
      <c r="F154">
        <v>31</v>
      </c>
      <c r="G154">
        <v>31</v>
      </c>
      <c r="H154">
        <v>38</v>
      </c>
      <c r="I154">
        <v>19</v>
      </c>
      <c r="J154">
        <v>38</v>
      </c>
      <c r="K154" t="s">
        <v>180</v>
      </c>
      <c r="L154" t="s">
        <v>286</v>
      </c>
      <c r="P154" s="1">
        <f ca="1">IF(U$3=0,'Attribute weighting'!$B$18*E154+'Attribute weighting'!$C$18*F154+'Attribute weighting'!$D$18*G154+'Attribute weighting'!$E$18*H154+'Attribute weighting'!$F$18*I154,E154+F154+0.5*G154+0.5*H154+3*I154)</f>
        <v>26.970000000000002</v>
      </c>
      <c r="R154" s="1">
        <f ca="1">0.3*AVERAGE(I151:I154)+0.7*MAX(I151:I154)</f>
        <v>28.299999999999997</v>
      </c>
      <c r="S154" t="s">
        <v>487</v>
      </c>
    </row>
    <row r="155" spans="1:19">
      <c r="A155" t="s">
        <v>126</v>
      </c>
      <c r="B155" t="s">
        <v>667</v>
      </c>
      <c r="C155" t="s">
        <v>69</v>
      </c>
      <c r="D155" t="s">
        <v>192</v>
      </c>
      <c r="E155">
        <v>31</v>
      </c>
      <c r="F155">
        <v>38</v>
      </c>
      <c r="G155">
        <v>50</v>
      </c>
      <c r="H155">
        <v>44</v>
      </c>
      <c r="I155">
        <v>50</v>
      </c>
      <c r="J155">
        <v>38</v>
      </c>
      <c r="K155" t="s">
        <v>541</v>
      </c>
      <c r="L155" t="s">
        <v>543</v>
      </c>
      <c r="P155" s="1">
        <f ca="1">IF(U$3=0,'Attribute weighting'!$B$21*E155+'Attribute weighting'!$C$21*F155+'Attribute weighting'!$D$21*G155+'Attribute weighting'!$E$21*H155+'Attribute weighting'!$F$21*I155,E155+F155+0.5*G155+0.5*H155+3*I155)</f>
        <v>41.174999999999997</v>
      </c>
      <c r="R155" s="1">
        <f ca="1">'Attribute weighting'!$A$32*(LARGE(P151:P154,1))+'Attribute weighting'!$B$32*(LARGE(P151:P154,2))+'Attribute weighting'!$C$32*(LARGE(P151:P154,3))+'Attribute weighting'!$D$32*(LARGE(P151:P154,4))</f>
        <v>29.846000000000004</v>
      </c>
      <c r="S155" t="s">
        <v>488</v>
      </c>
    </row>
    <row r="156" spans="1:19">
      <c r="A156" t="s">
        <v>129</v>
      </c>
      <c r="B156" t="s">
        <v>668</v>
      </c>
      <c r="C156" t="s">
        <v>625</v>
      </c>
      <c r="D156" t="s">
        <v>202</v>
      </c>
      <c r="E156">
        <v>38</v>
      </c>
      <c r="F156">
        <v>44</v>
      </c>
      <c r="G156">
        <v>56</v>
      </c>
      <c r="H156">
        <v>50</v>
      </c>
      <c r="I156">
        <v>63</v>
      </c>
      <c r="J156">
        <v>56</v>
      </c>
      <c r="K156" t="s">
        <v>541</v>
      </c>
      <c r="L156" t="s">
        <v>669</v>
      </c>
      <c r="P156" s="1">
        <f ca="1">IF(U$3=0,'Attribute weighting'!$B$21*E156+'Attribute weighting'!$C$21*F156+'Attribute weighting'!$D$21*G156+'Attribute weighting'!$E$21*H156+'Attribute weighting'!$F$21*I156,E156+F156+0.5*G156+0.5*H156+3*I156)</f>
        <v>49.900000000000006</v>
      </c>
      <c r="R156" s="1">
        <f ca="1">(AVERAGE(E155:E158)+AVERAGE(F155:F158)+(0.5*AVERAGE(G155:G158)))/2.5</f>
        <v>35.35</v>
      </c>
      <c r="S156" t="s">
        <v>472</v>
      </c>
    </row>
    <row r="157" spans="1:19">
      <c r="A157" t="s">
        <v>132</v>
      </c>
      <c r="B157" t="s">
        <v>670</v>
      </c>
      <c r="C157" t="s">
        <v>130</v>
      </c>
      <c r="D157" t="s">
        <v>227</v>
      </c>
      <c r="E157">
        <v>25</v>
      </c>
      <c r="F157">
        <v>31</v>
      </c>
      <c r="G157">
        <v>44</v>
      </c>
      <c r="H157">
        <v>50</v>
      </c>
      <c r="I157">
        <v>50</v>
      </c>
      <c r="J157">
        <v>44</v>
      </c>
      <c r="K157" t="s">
        <v>541</v>
      </c>
      <c r="L157" t="s">
        <v>543</v>
      </c>
      <c r="P157" s="1">
        <f ca="1">IF(U$3=0,'Attribute weighting'!$B$21*E157+'Attribute weighting'!$C$21*F157+'Attribute weighting'!$D$21*G157+'Attribute weighting'!$E$21*H157+'Attribute weighting'!$F$21*I157,E157+F157+0.5*G157+0.5*H157+3*I157)</f>
        <v>37.6</v>
      </c>
      <c r="R157" s="1">
        <f ca="1">0.7*MAX(I155:I158)+0.3*AVERAGE(I155:I158)</f>
        <v>58.649999999999991</v>
      </c>
      <c r="S157" t="s">
        <v>473</v>
      </c>
    </row>
    <row r="158" spans="1:19">
      <c r="A158" t="s">
        <v>135</v>
      </c>
      <c r="B158" t="s">
        <v>671</v>
      </c>
      <c r="C158" t="s">
        <v>103</v>
      </c>
      <c r="D158" t="s">
        <v>56</v>
      </c>
      <c r="E158">
        <v>25</v>
      </c>
      <c r="F158">
        <v>31</v>
      </c>
      <c r="G158">
        <v>31</v>
      </c>
      <c r="H158">
        <v>56</v>
      </c>
      <c r="I158">
        <v>31</v>
      </c>
      <c r="J158">
        <v>31</v>
      </c>
      <c r="K158" t="s">
        <v>180</v>
      </c>
      <c r="L158" t="s">
        <v>245</v>
      </c>
      <c r="P158" s="1">
        <f ca="1">IF(U$3=0,'Attribute weighting'!$B$21*E158+'Attribute weighting'!$C$21*F158+'Attribute weighting'!$D$21*G158+'Attribute weighting'!$E$21*H158+'Attribute weighting'!$F$21*I158,E158+F158+0.5*G158+0.5*H158+3*I158)</f>
        <v>30.6</v>
      </c>
      <c r="R158" s="1">
        <f ca="1">0.4*MAX(H155:H158)+0.4*MIN(H155:H158)+0.2*AVERAGE(H155:H158)</f>
        <v>50</v>
      </c>
      <c r="S158" t="s">
        <v>474</v>
      </c>
    </row>
    <row r="159" spans="1:19">
      <c r="A159" t="s">
        <v>137</v>
      </c>
      <c r="B159" t="s">
        <v>672</v>
      </c>
      <c r="C159" t="s">
        <v>302</v>
      </c>
      <c r="D159" t="s">
        <v>232</v>
      </c>
      <c r="E159">
        <v>56</v>
      </c>
      <c r="F159">
        <v>81</v>
      </c>
      <c r="G159">
        <v>81</v>
      </c>
      <c r="H159">
        <v>31</v>
      </c>
      <c r="I159">
        <v>63</v>
      </c>
      <c r="J159">
        <v>44</v>
      </c>
      <c r="K159" t="s">
        <v>144</v>
      </c>
      <c r="R159" s="1">
        <f ca="1">'Attribute weighting'!$A$35*(LARGE(P155:P158,1))+'Attribute weighting'!$B$35*(LARGE(P155:P158,2))+'Attribute weighting'!$C$35*(LARGE(P155:P158,3))+'Attribute weighting'!$D$35*(LARGE(P155:P158,4))</f>
        <v>43.250000000000007</v>
      </c>
      <c r="S159" t="s">
        <v>485</v>
      </c>
    </row>
    <row r="160" spans="1:19">
      <c r="A160" t="s">
        <v>141</v>
      </c>
      <c r="B160" t="s">
        <v>673</v>
      </c>
      <c r="C160" t="s">
        <v>674</v>
      </c>
      <c r="D160" t="s">
        <v>149</v>
      </c>
      <c r="E160">
        <v>25</v>
      </c>
      <c r="F160">
        <v>56</v>
      </c>
      <c r="G160">
        <v>44</v>
      </c>
      <c r="H160">
        <v>31</v>
      </c>
      <c r="I160">
        <v>31</v>
      </c>
      <c r="J160">
        <v>31</v>
      </c>
      <c r="K160" t="s">
        <v>362</v>
      </c>
    </row>
    <row r="161" spans="1:21">
      <c r="A161" t="s">
        <v>145</v>
      </c>
      <c r="B161" t="s">
        <v>361</v>
      </c>
    </row>
    <row r="162" spans="1:21">
      <c r="A162" t="s">
        <v>147</v>
      </c>
      <c r="B162" t="s">
        <v>675</v>
      </c>
    </row>
    <row r="164" spans="1:21">
      <c r="A164" t="s">
        <v>676</v>
      </c>
      <c r="B164" t="s">
        <v>45</v>
      </c>
    </row>
    <row r="165" spans="1:21">
      <c r="A165" t="s">
        <v>677</v>
      </c>
      <c r="B165" t="s">
        <v>678</v>
      </c>
      <c r="Q165" s="1"/>
      <c r="S165" s="1"/>
    </row>
    <row r="166" spans="1:21">
      <c r="A166" t="s">
        <v>46</v>
      </c>
      <c r="B166" t="s">
        <v>679</v>
      </c>
      <c r="C166" t="s">
        <v>307</v>
      </c>
      <c r="D166" t="s">
        <v>53</v>
      </c>
      <c r="E166">
        <v>25</v>
      </c>
      <c r="F166">
        <v>69</v>
      </c>
      <c r="G166">
        <v>13</v>
      </c>
      <c r="H166">
        <v>13</v>
      </c>
      <c r="I166">
        <v>56</v>
      </c>
      <c r="J166">
        <v>50</v>
      </c>
      <c r="K166">
        <f>J166</f>
        <v>50</v>
      </c>
      <c r="L166">
        <v>38</v>
      </c>
      <c r="M166" t="s">
        <v>49</v>
      </c>
      <c r="N166">
        <v>4</v>
      </c>
      <c r="O166" t="s">
        <v>82</v>
      </c>
      <c r="P166" t="s">
        <v>479</v>
      </c>
      <c r="Q166" s="1">
        <f ca="1">IF(U$4=0,((('Attribute weighting'!$C$5*$I166+'Attribute weighting'!$D$5*$J166+'Attribute weighting'!$E$5*$L166)+('Attribute weighting'!$B$5*$G166))),(((0.4*$I166+0.3*$J166+0.7*$K166+0.05*$L166)+(0.75*($G166+38)))/2.2))</f>
        <v>35.5</v>
      </c>
      <c r="R166" t="s">
        <v>477</v>
      </c>
      <c r="S166" s="1">
        <f ca="1">(((0.4*$I166+0.3*$J166+0.7*$K166+0.05*$L166)/1.45))</f>
        <v>51.24137931034484</v>
      </c>
      <c r="T166" s="1" t="s">
        <v>478</v>
      </c>
      <c r="U166" s="1">
        <f>($G166+38)</f>
        <v>51</v>
      </c>
    </row>
    <row r="167" spans="1:21">
      <c r="A167" t="s">
        <v>51</v>
      </c>
      <c r="B167" t="s">
        <v>680</v>
      </c>
      <c r="C167" t="s">
        <v>267</v>
      </c>
      <c r="D167" t="s">
        <v>81</v>
      </c>
      <c r="E167">
        <v>25</v>
      </c>
      <c r="F167">
        <v>69</v>
      </c>
      <c r="G167">
        <v>13</v>
      </c>
      <c r="H167">
        <v>13</v>
      </c>
      <c r="I167">
        <v>44</v>
      </c>
      <c r="J167">
        <v>44</v>
      </c>
      <c r="K167">
        <f>J167</f>
        <v>44</v>
      </c>
      <c r="L167">
        <v>31</v>
      </c>
      <c r="M167" t="s">
        <v>49</v>
      </c>
      <c r="N167">
        <v>2</v>
      </c>
      <c r="O167" t="s">
        <v>82</v>
      </c>
      <c r="P167" t="s">
        <v>479</v>
      </c>
      <c r="Q167" s="1">
        <f ca="1">IF(U$4=0,((('Attribute weighting'!$C$5*$I167+'Attribute weighting'!$D$5*$J167+'Attribute weighting'!$E$5*$L167)+('Attribute weighting'!$B$5*$G167))),(((0.4*$I167+0.3*$J167+0.7*$K167+0.05*$L167)+(0.75*($G167+38)))/2.2))</f>
        <v>30.950000000000003</v>
      </c>
      <c r="R167" t="s">
        <v>477</v>
      </c>
      <c r="S167" s="1">
        <f ca="1">(((0.4*$I167+0.3*$J167+0.7*$K167+0.05*$L167)/1.45))</f>
        <v>43.551724137931032</v>
      </c>
      <c r="T167" s="1" t="s">
        <v>478</v>
      </c>
      <c r="U167" s="1">
        <f>($G167+38)</f>
        <v>51</v>
      </c>
    </row>
    <row r="168" spans="1:21">
      <c r="A168" t="s">
        <v>54</v>
      </c>
      <c r="B168" t="s">
        <v>681</v>
      </c>
      <c r="C168" t="s">
        <v>72</v>
      </c>
      <c r="D168" t="s">
        <v>255</v>
      </c>
      <c r="E168">
        <v>38</v>
      </c>
      <c r="F168">
        <v>69</v>
      </c>
      <c r="G168">
        <v>44</v>
      </c>
      <c r="H168">
        <v>25</v>
      </c>
      <c r="I168">
        <v>50</v>
      </c>
      <c r="J168">
        <v>31</v>
      </c>
      <c r="K168" t="s">
        <v>128</v>
      </c>
      <c r="L168">
        <v>3</v>
      </c>
      <c r="M168">
        <v>5</v>
      </c>
      <c r="N168" t="s">
        <v>63</v>
      </c>
      <c r="P168" t="s">
        <v>478</v>
      </c>
      <c r="Q168" s="1">
        <f ca="1">IF(U$3=0,IF(H168&gt;88,G168+3,G168),((G168+0.2*H168)/1.15))</f>
        <v>44</v>
      </c>
      <c r="R168" t="s">
        <v>480</v>
      </c>
      <c r="S168" s="1">
        <f ca="1">('Attribute weighting'!$B$11*(E168)+'Attribute weighting'!$C$11*(G168)+'Attribute weighting'!$D$11*(J168))</f>
        <v>38.89</v>
      </c>
    </row>
    <row r="169" spans="1:21">
      <c r="A169" t="s">
        <v>59</v>
      </c>
      <c r="B169" t="s">
        <v>682</v>
      </c>
      <c r="C169" t="s">
        <v>304</v>
      </c>
      <c r="D169" t="s">
        <v>127</v>
      </c>
      <c r="E169">
        <v>38</v>
      </c>
      <c r="F169">
        <v>69</v>
      </c>
      <c r="G169">
        <v>38</v>
      </c>
      <c r="H169">
        <v>19</v>
      </c>
      <c r="I169">
        <v>50</v>
      </c>
      <c r="J169">
        <v>25</v>
      </c>
      <c r="K169" t="s">
        <v>128</v>
      </c>
      <c r="L169">
        <v>2</v>
      </c>
      <c r="M169">
        <v>6</v>
      </c>
      <c r="N169" t="s">
        <v>82</v>
      </c>
      <c r="P169" t="s">
        <v>478</v>
      </c>
      <c r="Q169" s="1">
        <f ca="1">IF(U$3=0,IF(H169&gt;88,G169+3,G169),((G169+0.2*H169)/1.15))</f>
        <v>38</v>
      </c>
      <c r="R169" t="s">
        <v>480</v>
      </c>
      <c r="S169" s="1">
        <f ca="1">('Attribute weighting'!$B$11*(E169)+'Attribute weighting'!$C$11*(G169)+'Attribute weighting'!$D$11*(J169))</f>
        <v>33.19</v>
      </c>
    </row>
    <row r="170" spans="1:21">
      <c r="A170" t="s">
        <v>64</v>
      </c>
      <c r="B170" t="s">
        <v>683</v>
      </c>
      <c r="C170" t="s">
        <v>283</v>
      </c>
      <c r="D170" t="s">
        <v>134</v>
      </c>
      <c r="E170">
        <v>44</v>
      </c>
      <c r="F170">
        <v>69</v>
      </c>
      <c r="G170">
        <v>31</v>
      </c>
      <c r="H170">
        <v>31</v>
      </c>
      <c r="I170">
        <v>50</v>
      </c>
      <c r="J170">
        <v>25</v>
      </c>
      <c r="K170" t="s">
        <v>250</v>
      </c>
      <c r="L170">
        <v>2</v>
      </c>
      <c r="M170">
        <v>5</v>
      </c>
      <c r="N170" t="s">
        <v>108</v>
      </c>
      <c r="P170" t="s">
        <v>478</v>
      </c>
      <c r="Q170" s="1">
        <f ca="1">IF(U$3=0,IF(H170&gt;88,G170+3,G170),((G170+0.2*H170)/1.15))</f>
        <v>31</v>
      </c>
      <c r="R170" t="s">
        <v>480</v>
      </c>
      <c r="S170" s="1">
        <f ca="1">('Attribute weighting'!$B$11*(E170)+'Attribute weighting'!$C$11*(G170)+'Attribute weighting'!$D$11*(J170))</f>
        <v>29.43</v>
      </c>
    </row>
    <row r="171" spans="1:21">
      <c r="A171" t="s">
        <v>68</v>
      </c>
      <c r="B171" t="s">
        <v>684</v>
      </c>
      <c r="C171" t="s">
        <v>152</v>
      </c>
      <c r="D171" t="s">
        <v>153</v>
      </c>
      <c r="E171">
        <v>38</v>
      </c>
      <c r="F171">
        <v>69</v>
      </c>
      <c r="G171">
        <v>44</v>
      </c>
      <c r="H171">
        <v>19</v>
      </c>
      <c r="I171">
        <v>50</v>
      </c>
      <c r="J171">
        <v>25</v>
      </c>
      <c r="K171" t="s">
        <v>49</v>
      </c>
      <c r="L171">
        <v>2</v>
      </c>
      <c r="M171">
        <v>5</v>
      </c>
      <c r="N171" t="s">
        <v>108</v>
      </c>
      <c r="P171" t="s">
        <v>478</v>
      </c>
      <c r="Q171" s="1">
        <f ca="1">IF(U$3=0,IF(H171&gt;88,G171+3,G171),((G171+0.2*H171)/1.15))</f>
        <v>44</v>
      </c>
      <c r="R171" t="s">
        <v>480</v>
      </c>
      <c r="S171" s="1">
        <f ca="1">('Attribute weighting'!$B$11*(E171)+'Attribute weighting'!$C$11*(G171)+'Attribute weighting'!$D$11*(J171))</f>
        <v>36.67</v>
      </c>
    </row>
    <row r="172" spans="1:21">
      <c r="A172" t="s">
        <v>71</v>
      </c>
      <c r="B172" t="s">
        <v>685</v>
      </c>
      <c r="C172" t="s">
        <v>176</v>
      </c>
      <c r="D172" t="s">
        <v>165</v>
      </c>
      <c r="E172">
        <v>31</v>
      </c>
      <c r="F172">
        <v>69</v>
      </c>
      <c r="G172">
        <v>44</v>
      </c>
      <c r="H172">
        <v>13</v>
      </c>
      <c r="I172">
        <v>50</v>
      </c>
      <c r="J172">
        <v>69</v>
      </c>
      <c r="K172" t="s">
        <v>150</v>
      </c>
      <c r="L172">
        <v>5</v>
      </c>
      <c r="M172">
        <v>7</v>
      </c>
      <c r="N172" t="s">
        <v>203</v>
      </c>
      <c r="S172" s="1">
        <f ca="1">('Attribute weighting'!$B$11*(E172)+'Attribute weighting'!$C$11*(G172)+'Attribute weighting'!$D$11*(J172))</f>
        <v>52.6</v>
      </c>
    </row>
    <row r="173" spans="1:21">
      <c r="A173" t="s">
        <v>76</v>
      </c>
      <c r="B173" t="s">
        <v>686</v>
      </c>
      <c r="C173" t="s">
        <v>103</v>
      </c>
      <c r="D173" t="s">
        <v>256</v>
      </c>
      <c r="E173">
        <v>31</v>
      </c>
      <c r="F173">
        <v>69</v>
      </c>
      <c r="G173">
        <v>31</v>
      </c>
      <c r="H173">
        <v>13</v>
      </c>
      <c r="I173">
        <v>50</v>
      </c>
      <c r="J173">
        <v>50</v>
      </c>
      <c r="K173" t="s">
        <v>150</v>
      </c>
      <c r="L173">
        <v>4</v>
      </c>
      <c r="M173">
        <v>8</v>
      </c>
      <c r="N173" t="s">
        <v>272</v>
      </c>
      <c r="S173" s="1">
        <f ca="1">('Attribute weighting'!$B$11*(E173)+'Attribute weighting'!$C$11*(G173)+'Attribute weighting'!$D$11*(J173))</f>
        <v>38.03</v>
      </c>
    </row>
    <row r="174" spans="1:21">
      <c r="A174" t="s">
        <v>79</v>
      </c>
      <c r="B174" t="s">
        <v>687</v>
      </c>
      <c r="C174" t="s">
        <v>224</v>
      </c>
      <c r="D174" t="s">
        <v>85</v>
      </c>
      <c r="E174">
        <v>25</v>
      </c>
      <c r="F174">
        <v>69</v>
      </c>
      <c r="G174">
        <v>19</v>
      </c>
      <c r="H174">
        <v>13</v>
      </c>
      <c r="I174">
        <v>50</v>
      </c>
      <c r="J174">
        <v>44</v>
      </c>
      <c r="K174" t="s">
        <v>150</v>
      </c>
      <c r="L174">
        <v>3</v>
      </c>
      <c r="M174">
        <v>6</v>
      </c>
      <c r="N174" t="s">
        <v>82</v>
      </c>
      <c r="S174" s="1">
        <f ca="1">('Attribute weighting'!$B$11*(E174)+'Attribute weighting'!$C$11*(G174)+'Attribute weighting'!$D$11*(J174))</f>
        <v>28.55</v>
      </c>
    </row>
    <row r="175" spans="1:21">
      <c r="A175" t="s">
        <v>83</v>
      </c>
      <c r="B175" t="s">
        <v>688</v>
      </c>
      <c r="C175" t="s">
        <v>87</v>
      </c>
      <c r="D175" t="s">
        <v>73</v>
      </c>
      <c r="E175">
        <v>25</v>
      </c>
      <c r="F175">
        <v>69</v>
      </c>
      <c r="G175">
        <v>19</v>
      </c>
      <c r="H175">
        <v>13</v>
      </c>
      <c r="I175">
        <v>50</v>
      </c>
      <c r="J175">
        <v>44</v>
      </c>
      <c r="K175" t="s">
        <v>150</v>
      </c>
      <c r="L175">
        <v>3</v>
      </c>
      <c r="M175">
        <v>7</v>
      </c>
      <c r="N175" t="s">
        <v>108</v>
      </c>
      <c r="S175" s="1">
        <f ca="1">('Attribute weighting'!$B$11*(E175)+'Attribute weighting'!$C$11*(G175)+'Attribute weighting'!$D$11*(J175))</f>
        <v>28.55</v>
      </c>
    </row>
    <row r="176" spans="1:21">
      <c r="A176" t="s">
        <v>86</v>
      </c>
      <c r="B176" t="s">
        <v>689</v>
      </c>
      <c r="C176" t="s">
        <v>294</v>
      </c>
      <c r="D176" t="s">
        <v>91</v>
      </c>
      <c r="E176">
        <v>25</v>
      </c>
      <c r="F176">
        <v>69</v>
      </c>
      <c r="G176">
        <v>25</v>
      </c>
      <c r="H176">
        <v>56</v>
      </c>
      <c r="I176">
        <v>50</v>
      </c>
      <c r="J176">
        <v>50</v>
      </c>
      <c r="K176" t="s">
        <v>150</v>
      </c>
      <c r="L176">
        <v>4</v>
      </c>
      <c r="M176">
        <v>6</v>
      </c>
      <c r="N176" t="s">
        <v>286</v>
      </c>
      <c r="S176" s="1">
        <f ca="1">('Attribute weighting'!$B$11*(E176)+'Attribute weighting'!$C$11*(G176)+'Attribute weighting'!$D$11*(J176))</f>
        <v>34.25</v>
      </c>
    </row>
    <row r="177" spans="1:19">
      <c r="A177" t="s">
        <v>89</v>
      </c>
      <c r="B177" t="s">
        <v>690</v>
      </c>
      <c r="C177" t="s">
        <v>651</v>
      </c>
      <c r="D177" t="s">
        <v>208</v>
      </c>
      <c r="E177">
        <v>25</v>
      </c>
      <c r="F177">
        <v>69</v>
      </c>
      <c r="G177">
        <v>19</v>
      </c>
      <c r="H177">
        <v>38</v>
      </c>
      <c r="I177">
        <v>50</v>
      </c>
      <c r="J177">
        <v>31</v>
      </c>
      <c r="K177" t="s">
        <v>150</v>
      </c>
      <c r="L177">
        <v>3</v>
      </c>
      <c r="M177">
        <v>4</v>
      </c>
      <c r="N177" t="s">
        <v>108</v>
      </c>
      <c r="S177" s="1">
        <f ca="1">('Attribute weighting'!$B$11*(E177)+'Attribute weighting'!$C$11*(G177)+'Attribute weighting'!$D$11*(J177))</f>
        <v>23.740000000000002</v>
      </c>
    </row>
    <row r="178" spans="1:19">
      <c r="A178" t="s">
        <v>92</v>
      </c>
      <c r="B178" t="s">
        <v>691</v>
      </c>
      <c r="C178" t="s">
        <v>309</v>
      </c>
      <c r="D178" t="s">
        <v>258</v>
      </c>
      <c r="E178">
        <v>25</v>
      </c>
      <c r="F178">
        <v>69</v>
      </c>
      <c r="G178">
        <v>38</v>
      </c>
      <c r="H178">
        <v>44</v>
      </c>
      <c r="R178" s="1">
        <f>MAX(Q166:Q167)</f>
        <v>35.5</v>
      </c>
      <c r="S178" t="s">
        <v>475</v>
      </c>
    </row>
    <row r="179" spans="1:19">
      <c r="A179" t="s">
        <v>95</v>
      </c>
      <c r="B179" t="s">
        <v>692</v>
      </c>
      <c r="C179" t="s">
        <v>693</v>
      </c>
      <c r="D179" t="s">
        <v>261</v>
      </c>
      <c r="E179">
        <v>25</v>
      </c>
      <c r="F179">
        <v>69</v>
      </c>
      <c r="G179">
        <v>31</v>
      </c>
      <c r="H179">
        <v>44</v>
      </c>
      <c r="R179" s="1">
        <f>MAX(Q168:Q171)</f>
        <v>44</v>
      </c>
      <c r="S179" t="s">
        <v>476</v>
      </c>
    </row>
    <row r="180" spans="1:19">
      <c r="A180" t="s">
        <v>97</v>
      </c>
      <c r="B180" t="s">
        <v>694</v>
      </c>
      <c r="C180" t="s">
        <v>334</v>
      </c>
      <c r="D180" t="s">
        <v>96</v>
      </c>
      <c r="E180">
        <v>25</v>
      </c>
      <c r="F180">
        <v>69</v>
      </c>
      <c r="G180">
        <v>31</v>
      </c>
      <c r="H180">
        <v>50</v>
      </c>
      <c r="R180" s="1">
        <f>U166</f>
        <v>51</v>
      </c>
      <c r="S180" t="s">
        <v>481</v>
      </c>
    </row>
    <row r="181" spans="1:19">
      <c r="A181" t="s">
        <v>100</v>
      </c>
      <c r="B181" t="s">
        <v>695</v>
      </c>
      <c r="C181" t="s">
        <v>350</v>
      </c>
      <c r="D181" t="s">
        <v>218</v>
      </c>
      <c r="E181">
        <v>25</v>
      </c>
      <c r="F181">
        <v>69</v>
      </c>
      <c r="G181">
        <v>25</v>
      </c>
      <c r="H181">
        <v>50</v>
      </c>
      <c r="R181" s="1">
        <f>0.7*MAX(S169:S177)+0.3*LARGE(S172:S177,2)</f>
        <v>48.228999999999999</v>
      </c>
      <c r="S181" t="s">
        <v>1636</v>
      </c>
    </row>
    <row r="182" spans="1:19">
      <c r="A182" t="s">
        <v>102</v>
      </c>
      <c r="B182" t="s">
        <v>696</v>
      </c>
      <c r="C182" t="s">
        <v>611</v>
      </c>
      <c r="D182" t="s">
        <v>172</v>
      </c>
      <c r="E182">
        <v>25</v>
      </c>
      <c r="F182">
        <v>69</v>
      </c>
      <c r="G182">
        <v>25</v>
      </c>
      <c r="H182">
        <v>50</v>
      </c>
      <c r="R182" s="1">
        <f>(AVERAGE(H178:H182)+MIN(H178,H178:H182))/2</f>
        <v>45.8</v>
      </c>
      <c r="S182" t="s">
        <v>470</v>
      </c>
    </row>
    <row r="183" spans="1:19">
      <c r="A183" t="s">
        <v>105</v>
      </c>
      <c r="B183" t="s">
        <v>697</v>
      </c>
      <c r="C183" t="s">
        <v>274</v>
      </c>
      <c r="D183" t="s">
        <v>121</v>
      </c>
      <c r="E183">
        <v>25</v>
      </c>
      <c r="F183">
        <v>31</v>
      </c>
      <c r="G183">
        <v>31</v>
      </c>
      <c r="H183">
        <v>44</v>
      </c>
      <c r="I183">
        <v>19</v>
      </c>
      <c r="J183">
        <v>31</v>
      </c>
      <c r="K183" t="s">
        <v>219</v>
      </c>
      <c r="L183" t="s">
        <v>108</v>
      </c>
      <c r="P183" s="1">
        <f ca="1">IF(U$3=0,'Attribute weighting'!$B$15*E183+'Attribute weighting'!$C$15*F183+'Attribute weighting'!$D$15*G183+'Attribute weighting'!$E$15*H183+'Attribute weighting'!$F$15*I183,E183+F183+0.5*G183+0.5*H183+3*I183)</f>
        <v>35.700000000000003</v>
      </c>
      <c r="R183" s="1"/>
    </row>
    <row r="184" spans="1:19">
      <c r="A184" t="s">
        <v>109</v>
      </c>
      <c r="B184" t="s">
        <v>698</v>
      </c>
      <c r="C184" t="s">
        <v>209</v>
      </c>
      <c r="D184" t="s">
        <v>290</v>
      </c>
      <c r="E184">
        <v>25</v>
      </c>
      <c r="F184">
        <v>31</v>
      </c>
      <c r="G184">
        <v>31</v>
      </c>
      <c r="H184">
        <v>44</v>
      </c>
      <c r="I184">
        <v>19</v>
      </c>
      <c r="J184">
        <v>31</v>
      </c>
      <c r="K184" t="s">
        <v>586</v>
      </c>
      <c r="L184" t="s">
        <v>108</v>
      </c>
      <c r="P184" s="1">
        <f ca="1">IF(U$3=0,'Attribute weighting'!$B$15*E184+'Attribute weighting'!$C$15*F184+'Attribute weighting'!$D$15*G184+'Attribute weighting'!$E$15*H184+'Attribute weighting'!$F$15*I184,E184+F184+0.5*G184+0.5*H184+3*I184)</f>
        <v>35.700000000000003</v>
      </c>
      <c r="R184" s="1"/>
    </row>
    <row r="185" spans="1:19">
      <c r="A185" t="s">
        <v>111</v>
      </c>
      <c r="B185" t="s">
        <v>699</v>
      </c>
      <c r="C185" t="s">
        <v>240</v>
      </c>
      <c r="D185" t="s">
        <v>247</v>
      </c>
      <c r="E185">
        <v>25</v>
      </c>
      <c r="F185">
        <v>31</v>
      </c>
      <c r="G185">
        <v>38</v>
      </c>
      <c r="H185">
        <v>50</v>
      </c>
      <c r="I185">
        <v>19</v>
      </c>
      <c r="J185">
        <v>50</v>
      </c>
      <c r="K185" t="s">
        <v>536</v>
      </c>
      <c r="L185" t="s">
        <v>108</v>
      </c>
      <c r="P185" s="1">
        <f ca="1">IF(U$3=0,'Attribute weighting'!$B$15*E185+'Attribute weighting'!$C$15*F185+'Attribute weighting'!$D$15*G185+'Attribute weighting'!$E$15*H185+'Attribute weighting'!$F$15*I185,E185+F185+0.5*G185+0.5*H185+3*I185)</f>
        <v>39.050000000000004</v>
      </c>
      <c r="R185" s="1"/>
    </row>
    <row r="186" spans="1:19">
      <c r="A186" t="s">
        <v>114</v>
      </c>
      <c r="B186" t="s">
        <v>700</v>
      </c>
      <c r="C186" t="s">
        <v>120</v>
      </c>
      <c r="D186" t="s">
        <v>312</v>
      </c>
      <c r="E186">
        <v>25</v>
      </c>
      <c r="F186">
        <v>31</v>
      </c>
      <c r="G186">
        <v>31</v>
      </c>
      <c r="H186">
        <v>44</v>
      </c>
      <c r="I186">
        <v>19</v>
      </c>
      <c r="J186">
        <v>31</v>
      </c>
      <c r="K186" t="s">
        <v>57</v>
      </c>
      <c r="L186" t="s">
        <v>50</v>
      </c>
      <c r="P186" s="1">
        <f ca="1">IF(U$3=0,'Attribute weighting'!$B$18*E186+'Attribute weighting'!$C$18*F186+'Attribute weighting'!$D$18*G186+'Attribute weighting'!$E$18*H186+'Attribute weighting'!$F$18*I186,E186+F186+0.5*G186+0.5*H186+3*I186)</f>
        <v>27.270000000000003</v>
      </c>
      <c r="R186" s="1">
        <f ca="1">(0.3*AVERAGE(P183:P185)+0.7*MAX(P183:P185))</f>
        <v>38.380000000000003</v>
      </c>
      <c r="S186" t="s">
        <v>1701</v>
      </c>
    </row>
    <row r="187" spans="1:19">
      <c r="A187" t="s">
        <v>116</v>
      </c>
      <c r="B187" t="s">
        <v>701</v>
      </c>
      <c r="C187" t="s">
        <v>339</v>
      </c>
      <c r="D187" t="s">
        <v>113</v>
      </c>
      <c r="E187">
        <v>38</v>
      </c>
      <c r="F187">
        <v>50</v>
      </c>
      <c r="G187">
        <v>56</v>
      </c>
      <c r="H187">
        <v>69</v>
      </c>
      <c r="I187">
        <v>25</v>
      </c>
      <c r="J187">
        <v>69</v>
      </c>
      <c r="K187" t="s">
        <v>702</v>
      </c>
      <c r="L187" t="s">
        <v>58</v>
      </c>
      <c r="P187" s="1">
        <f ca="1">IF(U$3=0,'Attribute weighting'!$B$18*E187+'Attribute weighting'!$C$18*F187+'Attribute weighting'!$D$18*G187+'Attribute weighting'!$E$18*H187+'Attribute weighting'!$F$18*I187,E187+F187+0.5*G187+0.5*H187+3*I187)</f>
        <v>42.59</v>
      </c>
      <c r="R187" s="1">
        <f ca="1">(AVERAGE(E186:E189)+AVERAGE(F186:F189)+(0.5*AVERAGE(G186:G189)))</f>
        <v>89.75</v>
      </c>
      <c r="S187" t="s">
        <v>471</v>
      </c>
    </row>
    <row r="188" spans="1:19">
      <c r="A188" t="s">
        <v>119</v>
      </c>
      <c r="B188" t="s">
        <v>703</v>
      </c>
      <c r="C188" t="s">
        <v>320</v>
      </c>
      <c r="D188" t="s">
        <v>115</v>
      </c>
      <c r="E188">
        <v>31</v>
      </c>
      <c r="F188">
        <v>44</v>
      </c>
      <c r="G188">
        <v>50</v>
      </c>
      <c r="H188">
        <v>50</v>
      </c>
      <c r="I188">
        <v>50</v>
      </c>
      <c r="J188">
        <v>44</v>
      </c>
      <c r="K188" t="s">
        <v>704</v>
      </c>
      <c r="L188" t="s">
        <v>251</v>
      </c>
      <c r="P188" s="1">
        <f ca="1">IF(U$3=0,'Attribute weighting'!$B$18*E188+'Attribute weighting'!$C$18*F188+'Attribute weighting'!$D$18*G188+'Attribute weighting'!$E$18*H188+'Attribute weighting'!$F$18*I188,E188+F188+0.5*G188+0.5*H188+3*I188)</f>
        <v>41.81</v>
      </c>
      <c r="R188" s="1">
        <f ca="1">0.3*AVERAGE(H186:H189)+0.7*MAX(H186:H189)</f>
        <v>63.824999999999996</v>
      </c>
      <c r="S188" t="s">
        <v>486</v>
      </c>
    </row>
    <row r="189" spans="1:19">
      <c r="A189" t="s">
        <v>122</v>
      </c>
      <c r="B189" t="s">
        <v>705</v>
      </c>
      <c r="C189" t="s">
        <v>213</v>
      </c>
      <c r="D189" t="s">
        <v>118</v>
      </c>
      <c r="E189">
        <v>25</v>
      </c>
      <c r="F189">
        <v>31</v>
      </c>
      <c r="G189">
        <v>31</v>
      </c>
      <c r="H189">
        <v>44</v>
      </c>
      <c r="I189">
        <v>19</v>
      </c>
      <c r="J189">
        <v>31</v>
      </c>
      <c r="K189" t="s">
        <v>57</v>
      </c>
      <c r="L189" t="s">
        <v>50</v>
      </c>
      <c r="P189" s="1">
        <f ca="1">IF(U$3=0,'Attribute weighting'!$B$18*E189+'Attribute weighting'!$C$18*F189+'Attribute weighting'!$D$18*G189+'Attribute weighting'!$E$18*H189+'Attribute weighting'!$F$18*I189,E189+F189+0.5*G189+0.5*H189+3*I189)</f>
        <v>27.270000000000003</v>
      </c>
      <c r="R189" s="1">
        <f ca="1">0.3*AVERAGE(I186:I189)+0.7*MAX(I186:I189)</f>
        <v>43.475000000000001</v>
      </c>
      <c r="S189" t="s">
        <v>487</v>
      </c>
    </row>
    <row r="190" spans="1:19">
      <c r="A190" t="s">
        <v>126</v>
      </c>
      <c r="B190" t="s">
        <v>706</v>
      </c>
      <c r="C190" t="s">
        <v>560</v>
      </c>
      <c r="D190" t="s">
        <v>352</v>
      </c>
      <c r="E190">
        <v>25</v>
      </c>
      <c r="F190">
        <v>31</v>
      </c>
      <c r="G190">
        <v>38</v>
      </c>
      <c r="H190">
        <v>38</v>
      </c>
      <c r="I190">
        <v>44</v>
      </c>
      <c r="J190">
        <v>31</v>
      </c>
      <c r="K190" t="s">
        <v>49</v>
      </c>
      <c r="L190" t="s">
        <v>251</v>
      </c>
      <c r="P190" s="1">
        <f ca="1">IF(U$3=0,'Attribute weighting'!$B$21*E190+'Attribute weighting'!$C$21*F190+'Attribute weighting'!$D$21*G190+'Attribute weighting'!$E$21*H190+'Attribute weighting'!$F$21*I190,E190+F190+0.5*G190+0.5*H190+3*I190)</f>
        <v>34.599999999999994</v>
      </c>
      <c r="R190" s="1">
        <f ca="1">'Attribute weighting'!$A$32*(LARGE(P186:P189,1))+'Attribute weighting'!$B$32*(LARGE(P186:P189,2))+'Attribute weighting'!$C$32*(LARGE(P186:P189,3))+'Attribute weighting'!$D$32*(LARGE(P186:P189,4))</f>
        <v>36.306000000000004</v>
      </c>
      <c r="S190" t="s">
        <v>488</v>
      </c>
    </row>
    <row r="191" spans="1:19">
      <c r="A191" t="s">
        <v>129</v>
      </c>
      <c r="B191" t="s">
        <v>707</v>
      </c>
      <c r="C191" t="s">
        <v>363</v>
      </c>
      <c r="D191" t="s">
        <v>326</v>
      </c>
      <c r="E191">
        <v>25</v>
      </c>
      <c r="F191">
        <v>31</v>
      </c>
      <c r="G191">
        <v>38</v>
      </c>
      <c r="H191">
        <v>31</v>
      </c>
      <c r="I191">
        <v>44</v>
      </c>
      <c r="J191">
        <v>31</v>
      </c>
      <c r="K191" t="s">
        <v>49</v>
      </c>
      <c r="L191" t="s">
        <v>251</v>
      </c>
      <c r="P191" s="1">
        <f ca="1">IF(U$3=0,'Attribute weighting'!$B$21*E191+'Attribute weighting'!$C$21*F191+'Attribute weighting'!$D$21*G191+'Attribute weighting'!$E$21*H191+'Attribute weighting'!$F$21*I191,E191+F191+0.5*G191+0.5*H191+3*I191)</f>
        <v>34.25</v>
      </c>
      <c r="R191" s="1">
        <f ca="1">(AVERAGE(E190:E193)+AVERAGE(F190:F193)+(0.5*AVERAGE(G190:G193)))/2.5</f>
        <v>33.799999999999997</v>
      </c>
      <c r="S191" t="s">
        <v>472</v>
      </c>
    </row>
    <row r="192" spans="1:19">
      <c r="A192" t="s">
        <v>132</v>
      </c>
      <c r="B192" t="s">
        <v>708</v>
      </c>
      <c r="C192" t="s">
        <v>246</v>
      </c>
      <c r="D192" t="s">
        <v>61</v>
      </c>
      <c r="E192">
        <v>38</v>
      </c>
      <c r="F192">
        <v>44</v>
      </c>
      <c r="G192">
        <v>56</v>
      </c>
      <c r="H192">
        <v>56</v>
      </c>
      <c r="I192">
        <v>63</v>
      </c>
      <c r="J192">
        <v>81</v>
      </c>
      <c r="K192" t="s">
        <v>201</v>
      </c>
      <c r="L192" t="s">
        <v>709</v>
      </c>
      <c r="P192" s="1">
        <f ca="1">IF(U$3=0,'Attribute weighting'!$B$21*E192+'Attribute weighting'!$C$21*F192+'Attribute weighting'!$D$21*G192+'Attribute weighting'!$E$21*H192+'Attribute weighting'!$F$21*I192,E192+F192+0.5*G192+0.5*H192+3*I192)</f>
        <v>50.2</v>
      </c>
      <c r="R192" s="1">
        <f ca="1">0.7*MAX(I190:I193)+0.3*AVERAGE(I190:I193)</f>
        <v>59.174999999999997</v>
      </c>
      <c r="S192" t="s">
        <v>473</v>
      </c>
    </row>
    <row r="193" spans="1:21">
      <c r="A193" t="s">
        <v>135</v>
      </c>
      <c r="B193" t="s">
        <v>710</v>
      </c>
      <c r="C193" t="s">
        <v>161</v>
      </c>
      <c r="D193" t="s">
        <v>188</v>
      </c>
      <c r="E193">
        <v>25</v>
      </c>
      <c r="F193">
        <v>31</v>
      </c>
      <c r="G193">
        <v>44</v>
      </c>
      <c r="H193">
        <v>38</v>
      </c>
      <c r="I193">
        <v>50</v>
      </c>
      <c r="J193">
        <v>38</v>
      </c>
      <c r="K193" t="s">
        <v>711</v>
      </c>
      <c r="L193" t="s">
        <v>357</v>
      </c>
      <c r="P193" s="1">
        <f ca="1">IF(U$3=0,'Attribute weighting'!$B$21*E193+'Attribute weighting'!$C$21*F193+'Attribute weighting'!$D$21*G193+'Attribute weighting'!$E$21*H193+'Attribute weighting'!$F$21*I193,E193+F193+0.5*G193+0.5*H193+3*I193)</f>
        <v>37</v>
      </c>
      <c r="R193" s="1">
        <f ca="1">0.4*MAX(H190:H193)+0.4*MIN(H190:H193)+0.2*AVERAGE(H190:H193)</f>
        <v>42.95</v>
      </c>
      <c r="S193" t="s">
        <v>474</v>
      </c>
    </row>
    <row r="194" spans="1:21">
      <c r="A194" t="s">
        <v>137</v>
      </c>
      <c r="B194" t="s">
        <v>712</v>
      </c>
      <c r="C194" t="s">
        <v>233</v>
      </c>
      <c r="D194" t="s">
        <v>48</v>
      </c>
      <c r="E194">
        <v>56</v>
      </c>
      <c r="F194">
        <v>81</v>
      </c>
      <c r="G194">
        <v>81</v>
      </c>
      <c r="H194">
        <v>31</v>
      </c>
      <c r="I194">
        <v>75</v>
      </c>
      <c r="J194">
        <v>69</v>
      </c>
      <c r="K194" t="s">
        <v>269</v>
      </c>
      <c r="R194" s="1">
        <f ca="1">'Attribute weighting'!$A$35*(LARGE(P190:P193,1))+'Attribute weighting'!$B$35*(LARGE(P190:P193,2))+'Attribute weighting'!$C$35*(LARGE(P190:P193,3))+'Attribute weighting'!$D$35*(LARGE(P190:P193,4))</f>
        <v>41.765000000000001</v>
      </c>
      <c r="S194" t="s">
        <v>485</v>
      </c>
    </row>
    <row r="195" spans="1:21">
      <c r="A195" t="s">
        <v>141</v>
      </c>
      <c r="B195" t="s">
        <v>713</v>
      </c>
      <c r="C195" t="s">
        <v>302</v>
      </c>
      <c r="D195" t="s">
        <v>230</v>
      </c>
      <c r="E195">
        <v>25</v>
      </c>
      <c r="F195">
        <v>56</v>
      </c>
      <c r="G195">
        <v>44</v>
      </c>
      <c r="H195">
        <v>31</v>
      </c>
      <c r="I195">
        <v>69</v>
      </c>
      <c r="J195">
        <v>75</v>
      </c>
      <c r="K195" t="s">
        <v>328</v>
      </c>
    </row>
    <row r="196" spans="1:21">
      <c r="A196" t="s">
        <v>145</v>
      </c>
      <c r="B196" t="s">
        <v>593</v>
      </c>
    </row>
    <row r="197" spans="1:21">
      <c r="A197" t="s">
        <v>147</v>
      </c>
      <c r="B197" t="s">
        <v>593</v>
      </c>
    </row>
    <row r="199" spans="1:21">
      <c r="A199" t="s">
        <v>714</v>
      </c>
      <c r="B199" t="s">
        <v>45</v>
      </c>
    </row>
    <row r="200" spans="1:21">
      <c r="A200" t="s">
        <v>715</v>
      </c>
      <c r="B200" t="s">
        <v>716</v>
      </c>
      <c r="Q200" s="1"/>
      <c r="S200" s="1"/>
    </row>
    <row r="201" spans="1:21">
      <c r="A201" t="s">
        <v>46</v>
      </c>
      <c r="B201" t="s">
        <v>717</v>
      </c>
      <c r="C201" t="s">
        <v>718</v>
      </c>
      <c r="D201" t="s">
        <v>53</v>
      </c>
      <c r="E201">
        <v>25</v>
      </c>
      <c r="F201">
        <v>69</v>
      </c>
      <c r="G201">
        <v>19</v>
      </c>
      <c r="H201">
        <v>13</v>
      </c>
      <c r="I201">
        <v>63</v>
      </c>
      <c r="J201">
        <v>56</v>
      </c>
      <c r="K201">
        <f>J201</f>
        <v>56</v>
      </c>
      <c r="L201">
        <v>75</v>
      </c>
      <c r="M201" t="s">
        <v>128</v>
      </c>
      <c r="N201">
        <v>9</v>
      </c>
      <c r="O201" t="s">
        <v>82</v>
      </c>
      <c r="P201" t="s">
        <v>479</v>
      </c>
      <c r="Q201" s="1">
        <f ca="1">IF(U$4=0,((('Attribute weighting'!$C$5*$I201+'Attribute weighting'!$D$5*$J201+'Attribute weighting'!$E$5*$L201)+('Attribute weighting'!$B$5*$G201))),(((0.4*$I201+0.3*$J201+0.7*$K201+0.05*$L201)+(0.75*($G201+38)))/2.2))</f>
        <v>43.2</v>
      </c>
      <c r="R201" t="s">
        <v>477</v>
      </c>
      <c r="S201" s="1">
        <f ca="1">(((0.4*$I201+0.3*$J201+0.7*$K201+0.05*$L201)/1.45))</f>
        <v>58.586206896551715</v>
      </c>
      <c r="T201" s="1" t="s">
        <v>478</v>
      </c>
      <c r="U201" s="1">
        <f>($G201+38)</f>
        <v>57</v>
      </c>
    </row>
    <row r="202" spans="1:21">
      <c r="A202" t="s">
        <v>51</v>
      </c>
      <c r="B202" t="s">
        <v>719</v>
      </c>
      <c r="C202" t="s">
        <v>659</v>
      </c>
      <c r="D202" t="s">
        <v>232</v>
      </c>
      <c r="E202">
        <v>25</v>
      </c>
      <c r="F202">
        <v>69</v>
      </c>
      <c r="G202">
        <v>13</v>
      </c>
      <c r="H202">
        <v>13</v>
      </c>
      <c r="I202">
        <v>44</v>
      </c>
      <c r="J202">
        <v>44</v>
      </c>
      <c r="K202">
        <f>J202</f>
        <v>44</v>
      </c>
      <c r="L202">
        <v>38</v>
      </c>
      <c r="M202" t="s">
        <v>49</v>
      </c>
      <c r="N202">
        <v>3</v>
      </c>
      <c r="O202" t="s">
        <v>82</v>
      </c>
      <c r="P202" t="s">
        <v>479</v>
      </c>
      <c r="Q202" s="1">
        <f ca="1">IF(U$4=0,((('Attribute weighting'!$C$5*$I202+'Attribute weighting'!$D$5*$J202+'Attribute weighting'!$E$5*$L202)+('Attribute weighting'!$B$5*$G202))),(((0.4*$I202+0.3*$J202+0.7*$K202+0.05*$L202)+(0.75*($G202+38)))/2.2))</f>
        <v>31.3</v>
      </c>
      <c r="R202" t="s">
        <v>477</v>
      </c>
      <c r="S202" s="1">
        <f ca="1">(((0.4*$I202+0.3*$J202+0.7*$K202+0.05*$L202)/1.45))</f>
        <v>43.793103448275858</v>
      </c>
      <c r="T202" s="1" t="s">
        <v>478</v>
      </c>
      <c r="U202" s="1">
        <f>($G202+38)</f>
        <v>51</v>
      </c>
    </row>
    <row r="203" spans="1:21">
      <c r="A203" t="s">
        <v>54</v>
      </c>
      <c r="B203" t="s">
        <v>720</v>
      </c>
      <c r="C203" t="s">
        <v>655</v>
      </c>
      <c r="D203" t="s">
        <v>188</v>
      </c>
      <c r="E203">
        <v>38</v>
      </c>
      <c r="F203">
        <v>69</v>
      </c>
      <c r="G203">
        <v>56</v>
      </c>
      <c r="H203">
        <v>31</v>
      </c>
      <c r="I203">
        <v>50</v>
      </c>
      <c r="J203">
        <v>38</v>
      </c>
      <c r="K203" t="s">
        <v>315</v>
      </c>
      <c r="L203">
        <v>4</v>
      </c>
      <c r="M203">
        <v>8</v>
      </c>
      <c r="N203" t="s">
        <v>82</v>
      </c>
      <c r="P203" t="s">
        <v>478</v>
      </c>
      <c r="Q203" s="1">
        <f ca="1">IF(U$3=0,IF(H203&gt;88,G203+3,G203),((G203+0.2*H203)/1.15))</f>
        <v>56</v>
      </c>
      <c r="R203" t="s">
        <v>480</v>
      </c>
      <c r="S203" s="1">
        <f ca="1">('Attribute weighting'!$B$11*(E203)+'Attribute weighting'!$C$11*(G203)+'Attribute weighting'!$D$11*(J203))</f>
        <v>48.44</v>
      </c>
    </row>
    <row r="204" spans="1:21">
      <c r="A204" t="s">
        <v>59</v>
      </c>
      <c r="B204" t="s">
        <v>721</v>
      </c>
      <c r="C204" t="s">
        <v>345</v>
      </c>
      <c r="D204" t="s">
        <v>134</v>
      </c>
      <c r="E204">
        <v>44</v>
      </c>
      <c r="F204">
        <v>69</v>
      </c>
      <c r="G204">
        <v>31</v>
      </c>
      <c r="H204">
        <v>81</v>
      </c>
      <c r="I204">
        <v>50</v>
      </c>
      <c r="J204">
        <v>31</v>
      </c>
      <c r="K204" t="s">
        <v>74</v>
      </c>
      <c r="L204">
        <v>3</v>
      </c>
      <c r="M204">
        <v>7</v>
      </c>
      <c r="N204" t="s">
        <v>82</v>
      </c>
      <c r="P204" t="s">
        <v>478</v>
      </c>
      <c r="Q204" s="1">
        <f ca="1">IF(U$3=0,IF(H204&gt;88,G204+3,G204),((G204+0.2*H204)/1.15))</f>
        <v>31</v>
      </c>
      <c r="R204" t="s">
        <v>480</v>
      </c>
      <c r="S204" s="1">
        <f ca="1">('Attribute weighting'!$B$11*(E204)+'Attribute weighting'!$C$11*(G204)+'Attribute weighting'!$D$11*(J204))</f>
        <v>31.65</v>
      </c>
    </row>
    <row r="205" spans="1:21">
      <c r="A205" t="s">
        <v>64</v>
      </c>
      <c r="B205" t="s">
        <v>722</v>
      </c>
      <c r="C205" t="s">
        <v>625</v>
      </c>
      <c r="D205" t="s">
        <v>322</v>
      </c>
      <c r="E205">
        <v>38</v>
      </c>
      <c r="F205">
        <v>69</v>
      </c>
      <c r="G205">
        <v>38</v>
      </c>
      <c r="H205">
        <v>31</v>
      </c>
      <c r="I205">
        <v>50</v>
      </c>
      <c r="J205">
        <v>25</v>
      </c>
      <c r="K205" t="s">
        <v>66</v>
      </c>
      <c r="L205">
        <v>2</v>
      </c>
      <c r="M205">
        <v>7</v>
      </c>
      <c r="N205" t="s">
        <v>108</v>
      </c>
      <c r="P205" t="s">
        <v>478</v>
      </c>
      <c r="Q205" s="1">
        <f ca="1">IF(U$3=0,IF(H205&gt;88,G205+3,G205),((G205+0.2*H205)/1.15))</f>
        <v>38</v>
      </c>
      <c r="R205" t="s">
        <v>480</v>
      </c>
      <c r="S205" s="1">
        <f ca="1">('Attribute weighting'!$B$11*(E205)+'Attribute weighting'!$C$11*(G205)+'Attribute weighting'!$D$11*(J205))</f>
        <v>33.19</v>
      </c>
    </row>
    <row r="206" spans="1:21">
      <c r="A206" t="s">
        <v>68</v>
      </c>
      <c r="B206" t="s">
        <v>723</v>
      </c>
      <c r="C206" t="s">
        <v>304</v>
      </c>
      <c r="D206" t="s">
        <v>155</v>
      </c>
      <c r="E206">
        <v>38</v>
      </c>
      <c r="F206">
        <v>69</v>
      </c>
      <c r="G206">
        <v>38</v>
      </c>
      <c r="H206">
        <v>25</v>
      </c>
      <c r="I206">
        <v>50</v>
      </c>
      <c r="J206">
        <v>25</v>
      </c>
      <c r="K206" t="s">
        <v>128</v>
      </c>
      <c r="L206">
        <v>2</v>
      </c>
      <c r="M206">
        <v>6</v>
      </c>
      <c r="N206" t="s">
        <v>108</v>
      </c>
      <c r="P206" t="s">
        <v>478</v>
      </c>
      <c r="Q206" s="1">
        <f ca="1">IF(U$3=0,IF(H206&gt;88,G206+3,G206),((G206+0.2*H206)/1.15))</f>
        <v>38</v>
      </c>
      <c r="R206" t="s">
        <v>480</v>
      </c>
      <c r="S206" s="1">
        <f ca="1">('Attribute weighting'!$B$11*(E206)+'Attribute weighting'!$C$11*(G206)+'Attribute weighting'!$D$11*(J206))</f>
        <v>33.19</v>
      </c>
    </row>
    <row r="207" spans="1:21">
      <c r="A207" t="s">
        <v>71</v>
      </c>
      <c r="B207" t="s">
        <v>724</v>
      </c>
      <c r="C207" t="s">
        <v>279</v>
      </c>
      <c r="D207" t="s">
        <v>256</v>
      </c>
      <c r="E207">
        <v>31</v>
      </c>
      <c r="F207">
        <v>69</v>
      </c>
      <c r="G207">
        <v>31</v>
      </c>
      <c r="H207">
        <v>13</v>
      </c>
      <c r="I207">
        <v>50</v>
      </c>
      <c r="J207">
        <v>56</v>
      </c>
      <c r="K207" t="s">
        <v>150</v>
      </c>
      <c r="L207">
        <v>7</v>
      </c>
      <c r="M207">
        <v>12</v>
      </c>
      <c r="N207" t="s">
        <v>203</v>
      </c>
      <c r="S207" s="1">
        <f ca="1">('Attribute weighting'!$B$11*(E207)+'Attribute weighting'!$C$11*(G207)+'Attribute weighting'!$D$11*(J207))</f>
        <v>40.25</v>
      </c>
    </row>
    <row r="208" spans="1:21">
      <c r="A208" t="s">
        <v>76</v>
      </c>
      <c r="B208" t="s">
        <v>725</v>
      </c>
      <c r="C208" t="s">
        <v>206</v>
      </c>
      <c r="D208" t="s">
        <v>85</v>
      </c>
      <c r="E208">
        <v>31</v>
      </c>
      <c r="F208">
        <v>69</v>
      </c>
      <c r="G208">
        <v>38</v>
      </c>
      <c r="H208">
        <v>13</v>
      </c>
      <c r="I208">
        <v>50</v>
      </c>
      <c r="J208">
        <v>56</v>
      </c>
      <c r="K208" t="s">
        <v>150</v>
      </c>
      <c r="L208">
        <v>7</v>
      </c>
      <c r="M208">
        <v>11</v>
      </c>
      <c r="N208" t="s">
        <v>286</v>
      </c>
      <c r="S208" s="1">
        <f ca="1">('Attribute weighting'!$B$11*(E208)+'Attribute weighting'!$C$11*(G208)+'Attribute weighting'!$D$11*(J208))</f>
        <v>44.31</v>
      </c>
    </row>
    <row r="209" spans="1:19">
      <c r="A209" t="s">
        <v>79</v>
      </c>
      <c r="B209" t="s">
        <v>726</v>
      </c>
      <c r="C209" t="s">
        <v>87</v>
      </c>
      <c r="D209" t="s">
        <v>73</v>
      </c>
      <c r="E209">
        <v>25</v>
      </c>
      <c r="F209">
        <v>69</v>
      </c>
      <c r="G209">
        <v>25</v>
      </c>
      <c r="H209">
        <v>13</v>
      </c>
      <c r="I209">
        <v>50</v>
      </c>
      <c r="J209">
        <v>44</v>
      </c>
      <c r="K209" t="s">
        <v>150</v>
      </c>
      <c r="L209">
        <v>5</v>
      </c>
      <c r="M209">
        <v>7</v>
      </c>
      <c r="N209" t="s">
        <v>82</v>
      </c>
      <c r="S209" s="1">
        <f ca="1">('Attribute weighting'!$B$11*(E209)+'Attribute weighting'!$C$11*(G209)+'Attribute weighting'!$D$11*(J209))</f>
        <v>32.03</v>
      </c>
    </row>
    <row r="210" spans="1:19">
      <c r="A210" t="s">
        <v>83</v>
      </c>
      <c r="B210" t="s">
        <v>727</v>
      </c>
      <c r="C210" t="s">
        <v>106</v>
      </c>
      <c r="D210" t="s">
        <v>208</v>
      </c>
      <c r="E210">
        <v>25</v>
      </c>
      <c r="F210">
        <v>69</v>
      </c>
      <c r="G210">
        <v>25</v>
      </c>
      <c r="H210">
        <v>13</v>
      </c>
      <c r="I210">
        <v>50</v>
      </c>
      <c r="J210">
        <v>44</v>
      </c>
      <c r="K210" t="s">
        <v>150</v>
      </c>
      <c r="L210">
        <v>5</v>
      </c>
      <c r="M210">
        <v>10</v>
      </c>
      <c r="N210" t="s">
        <v>82</v>
      </c>
      <c r="S210" s="1">
        <f ca="1">('Attribute weighting'!$B$11*(E210)+'Attribute weighting'!$C$11*(G210)+'Attribute weighting'!$D$11*(J210))</f>
        <v>32.03</v>
      </c>
    </row>
    <row r="211" spans="1:19">
      <c r="A211" t="s">
        <v>86</v>
      </c>
      <c r="B211" t="s">
        <v>728</v>
      </c>
      <c r="C211" t="s">
        <v>214</v>
      </c>
      <c r="D211" t="s">
        <v>78</v>
      </c>
      <c r="E211">
        <v>25</v>
      </c>
      <c r="F211">
        <v>69</v>
      </c>
      <c r="G211">
        <v>38</v>
      </c>
      <c r="H211">
        <v>69</v>
      </c>
      <c r="I211">
        <v>50</v>
      </c>
      <c r="J211">
        <v>56</v>
      </c>
      <c r="K211" t="s">
        <v>150</v>
      </c>
      <c r="L211">
        <v>7</v>
      </c>
      <c r="M211">
        <v>10</v>
      </c>
      <c r="N211" t="s">
        <v>286</v>
      </c>
      <c r="S211" s="1">
        <f ca="1">('Attribute weighting'!$B$11*(E211)+'Attribute weighting'!$C$11*(G211)+'Attribute weighting'!$D$11*(J211))</f>
        <v>44.01</v>
      </c>
    </row>
    <row r="212" spans="1:19">
      <c r="A212" t="s">
        <v>89</v>
      </c>
      <c r="B212" t="s">
        <v>729</v>
      </c>
      <c r="C212" t="s">
        <v>148</v>
      </c>
      <c r="D212" t="s">
        <v>88</v>
      </c>
      <c r="E212">
        <v>25</v>
      </c>
      <c r="F212">
        <v>69</v>
      </c>
      <c r="G212">
        <v>25</v>
      </c>
      <c r="H212">
        <v>38</v>
      </c>
      <c r="I212">
        <v>50</v>
      </c>
      <c r="J212">
        <v>31</v>
      </c>
      <c r="K212" t="s">
        <v>150</v>
      </c>
      <c r="L212">
        <v>3</v>
      </c>
      <c r="M212">
        <v>10</v>
      </c>
      <c r="N212" t="s">
        <v>82</v>
      </c>
      <c r="S212" s="1">
        <f ca="1">('Attribute weighting'!$B$11*(E212)+'Attribute weighting'!$C$11*(G212)+'Attribute weighting'!$D$11*(J212))</f>
        <v>27.22</v>
      </c>
    </row>
    <row r="213" spans="1:19">
      <c r="A213" t="s">
        <v>92</v>
      </c>
      <c r="B213" t="s">
        <v>730</v>
      </c>
      <c r="C213" t="s">
        <v>693</v>
      </c>
      <c r="D213" t="s">
        <v>167</v>
      </c>
      <c r="E213">
        <v>25</v>
      </c>
      <c r="F213">
        <v>69</v>
      </c>
      <c r="G213">
        <v>31</v>
      </c>
      <c r="H213">
        <v>56</v>
      </c>
      <c r="R213" s="1">
        <f>MAX(Q201:Q202)</f>
        <v>43.2</v>
      </c>
      <c r="S213" t="s">
        <v>475</v>
      </c>
    </row>
    <row r="214" spans="1:19">
      <c r="A214" t="s">
        <v>95</v>
      </c>
      <c r="B214" t="s">
        <v>731</v>
      </c>
      <c r="C214" t="s">
        <v>138</v>
      </c>
      <c r="D214" t="s">
        <v>217</v>
      </c>
      <c r="E214">
        <v>25</v>
      </c>
      <c r="F214">
        <v>69</v>
      </c>
      <c r="G214">
        <v>31</v>
      </c>
      <c r="H214">
        <v>63</v>
      </c>
      <c r="R214" s="1">
        <f>MAX(Q203:Q206)</f>
        <v>56</v>
      </c>
      <c r="S214" t="s">
        <v>476</v>
      </c>
    </row>
    <row r="215" spans="1:19">
      <c r="A215" t="s">
        <v>97</v>
      </c>
      <c r="B215" t="s">
        <v>732</v>
      </c>
      <c r="C215" t="s">
        <v>209</v>
      </c>
      <c r="D215" t="s">
        <v>212</v>
      </c>
      <c r="E215">
        <v>25</v>
      </c>
      <c r="F215">
        <v>69</v>
      </c>
      <c r="G215">
        <v>25</v>
      </c>
      <c r="H215">
        <v>56</v>
      </c>
      <c r="R215" s="1">
        <f>U201</f>
        <v>57</v>
      </c>
      <c r="S215" t="s">
        <v>481</v>
      </c>
    </row>
    <row r="216" spans="1:19">
      <c r="A216" t="s">
        <v>100</v>
      </c>
      <c r="B216" t="s">
        <v>733</v>
      </c>
      <c r="C216" t="s">
        <v>531</v>
      </c>
      <c r="D216" t="s">
        <v>308</v>
      </c>
      <c r="E216">
        <v>25</v>
      </c>
      <c r="F216">
        <v>69</v>
      </c>
      <c r="G216">
        <v>38</v>
      </c>
      <c r="H216">
        <v>75</v>
      </c>
      <c r="R216" s="1">
        <f>0.7*MAX(S204:S212)+0.3*LARGE(S207:S212,2)</f>
        <v>44.22</v>
      </c>
      <c r="S216" t="s">
        <v>1636</v>
      </c>
    </row>
    <row r="217" spans="1:19">
      <c r="A217" t="s">
        <v>102</v>
      </c>
      <c r="B217" t="s">
        <v>734</v>
      </c>
      <c r="C217" t="s">
        <v>735</v>
      </c>
      <c r="D217" t="s">
        <v>259</v>
      </c>
      <c r="E217">
        <v>25</v>
      </c>
      <c r="F217">
        <v>69</v>
      </c>
      <c r="G217">
        <v>25</v>
      </c>
      <c r="H217">
        <v>50</v>
      </c>
      <c r="R217" s="1">
        <f>(AVERAGE(H213:H217)+MIN(H213,H213:H217))/2</f>
        <v>55</v>
      </c>
      <c r="S217" t="s">
        <v>470</v>
      </c>
    </row>
    <row r="218" spans="1:19">
      <c r="A218" t="s">
        <v>105</v>
      </c>
      <c r="B218" t="s">
        <v>736</v>
      </c>
      <c r="C218" t="s">
        <v>353</v>
      </c>
      <c r="D218" t="s">
        <v>110</v>
      </c>
      <c r="E218">
        <v>25</v>
      </c>
      <c r="F218">
        <v>31</v>
      </c>
      <c r="G218">
        <v>38</v>
      </c>
      <c r="H218">
        <v>50</v>
      </c>
      <c r="I218">
        <v>19</v>
      </c>
      <c r="J218">
        <v>25</v>
      </c>
      <c r="K218" t="s">
        <v>74</v>
      </c>
      <c r="L218" t="s">
        <v>50</v>
      </c>
      <c r="P218" s="1">
        <f ca="1">IF(U$3=0,'Attribute weighting'!$B$15*E218+'Attribute weighting'!$C$15*F218+'Attribute weighting'!$D$15*G218+'Attribute weighting'!$E$15*H218+'Attribute weighting'!$F$15*I218,E218+F218+0.5*G218+0.5*H218+3*I218)</f>
        <v>39.050000000000004</v>
      </c>
      <c r="R218" s="1"/>
    </row>
    <row r="219" spans="1:19">
      <c r="A219" t="s">
        <v>109</v>
      </c>
      <c r="B219" t="s">
        <v>737</v>
      </c>
      <c r="C219" t="s">
        <v>651</v>
      </c>
      <c r="D219" t="s">
        <v>318</v>
      </c>
      <c r="E219">
        <v>25</v>
      </c>
      <c r="F219">
        <v>31</v>
      </c>
      <c r="G219">
        <v>38</v>
      </c>
      <c r="H219">
        <v>44</v>
      </c>
      <c r="I219">
        <v>19</v>
      </c>
      <c r="J219">
        <v>19</v>
      </c>
      <c r="K219" t="s">
        <v>219</v>
      </c>
      <c r="L219" t="s">
        <v>251</v>
      </c>
      <c r="P219" s="1">
        <f ca="1">IF(U$3=0,'Attribute weighting'!$B$15*E219+'Attribute weighting'!$C$15*F219+'Attribute weighting'!$D$15*G219+'Attribute weighting'!$E$15*H219+'Attribute weighting'!$F$15*I219,E219+F219+0.5*G219+0.5*H219+3*I219)</f>
        <v>36.050000000000004</v>
      </c>
      <c r="R219" s="1"/>
    </row>
    <row r="220" spans="1:19">
      <c r="A220" t="s">
        <v>111</v>
      </c>
      <c r="B220" t="s">
        <v>738</v>
      </c>
      <c r="C220" t="s">
        <v>176</v>
      </c>
      <c r="D220" t="s">
        <v>172</v>
      </c>
      <c r="E220">
        <v>25</v>
      </c>
      <c r="F220">
        <v>31</v>
      </c>
      <c r="G220">
        <v>38</v>
      </c>
      <c r="H220">
        <v>44</v>
      </c>
      <c r="I220">
        <v>19</v>
      </c>
      <c r="J220">
        <v>31</v>
      </c>
      <c r="K220" t="s">
        <v>219</v>
      </c>
      <c r="L220" t="s">
        <v>333</v>
      </c>
      <c r="P220" s="1">
        <f ca="1">IF(U$3=0,'Attribute weighting'!$B$15*E220+'Attribute weighting'!$C$15*F220+'Attribute weighting'!$D$15*G220+'Attribute weighting'!$E$15*H220+'Attribute weighting'!$F$15*I220,E220+F220+0.5*G220+0.5*H220+3*I220)</f>
        <v>36.050000000000004</v>
      </c>
      <c r="R220" s="1"/>
    </row>
    <row r="221" spans="1:19">
      <c r="A221" t="s">
        <v>114</v>
      </c>
      <c r="B221" t="s">
        <v>739</v>
      </c>
      <c r="C221" t="s">
        <v>60</v>
      </c>
      <c r="D221" t="s">
        <v>223</v>
      </c>
      <c r="E221">
        <v>31</v>
      </c>
      <c r="F221">
        <v>44</v>
      </c>
      <c r="G221">
        <v>50</v>
      </c>
      <c r="H221">
        <v>69</v>
      </c>
      <c r="I221">
        <v>19</v>
      </c>
      <c r="J221">
        <v>63</v>
      </c>
      <c r="K221" t="s">
        <v>740</v>
      </c>
      <c r="L221" t="s">
        <v>108</v>
      </c>
      <c r="P221" s="1">
        <f ca="1">IF(U$3=0,'Attribute weighting'!$B$18*E221+'Attribute weighting'!$C$18*F221+'Attribute weighting'!$D$18*G221+'Attribute weighting'!$E$18*H221+'Attribute weighting'!$F$18*I221,E221+F221+0.5*G221+0.5*H221+3*I221)</f>
        <v>36.56</v>
      </c>
      <c r="R221" s="1">
        <f ca="1">(0.3*AVERAGE(P218:P220)+0.7*MAX(P218:P220))</f>
        <v>38.450000000000003</v>
      </c>
      <c r="S221" t="s">
        <v>1701</v>
      </c>
    </row>
    <row r="222" spans="1:19">
      <c r="A222" t="s">
        <v>116</v>
      </c>
      <c r="B222" t="s">
        <v>741</v>
      </c>
      <c r="C222" t="s">
        <v>252</v>
      </c>
      <c r="D222" t="s">
        <v>115</v>
      </c>
      <c r="E222">
        <v>25</v>
      </c>
      <c r="F222">
        <v>31</v>
      </c>
      <c r="G222">
        <v>38</v>
      </c>
      <c r="H222">
        <v>38</v>
      </c>
      <c r="I222">
        <v>19</v>
      </c>
      <c r="J222">
        <v>31</v>
      </c>
      <c r="K222" t="s">
        <v>74</v>
      </c>
      <c r="L222" t="s">
        <v>58</v>
      </c>
      <c r="P222" s="1">
        <f ca="1">IF(U$3=0,'Attribute weighting'!$B$18*E222+'Attribute weighting'!$C$18*F222+'Attribute weighting'!$D$18*G222+'Attribute weighting'!$E$18*H222+'Attribute weighting'!$F$18*I222,E222+F222+0.5*G222+0.5*H222+3*I222)</f>
        <v>27.67</v>
      </c>
      <c r="R222" s="1">
        <f ca="1">(AVERAGE(E221:E224)+AVERAGE(F221:F224)+(0.5*AVERAGE(G221:G224)))</f>
        <v>80.375</v>
      </c>
      <c r="S222" t="s">
        <v>471</v>
      </c>
    </row>
    <row r="223" spans="1:19">
      <c r="A223" t="s">
        <v>119</v>
      </c>
      <c r="B223" t="s">
        <v>742</v>
      </c>
      <c r="C223" t="s">
        <v>525</v>
      </c>
      <c r="D223" t="s">
        <v>124</v>
      </c>
      <c r="E223">
        <v>25</v>
      </c>
      <c r="F223">
        <v>31</v>
      </c>
      <c r="G223">
        <v>38</v>
      </c>
      <c r="H223">
        <v>38</v>
      </c>
      <c r="I223">
        <v>31</v>
      </c>
      <c r="J223">
        <v>31</v>
      </c>
      <c r="K223" t="s">
        <v>74</v>
      </c>
      <c r="L223" t="s">
        <v>108</v>
      </c>
      <c r="P223" s="1">
        <f ca="1">IF(U$3=0,'Attribute weighting'!$B$18*E223+'Attribute weighting'!$C$18*F223+'Attribute weighting'!$D$18*G223+'Attribute weighting'!$E$18*H223+'Attribute weighting'!$F$18*I223,E223+F223+0.5*G223+0.5*H223+3*I223)</f>
        <v>30.07</v>
      </c>
      <c r="R223" s="1">
        <f ca="1">0.3*AVERAGE(H221:H224)+0.7*MAX(H221:H224)</f>
        <v>62.024999999999999</v>
      </c>
      <c r="S223" t="s">
        <v>486</v>
      </c>
    </row>
    <row r="224" spans="1:19">
      <c r="A224" t="s">
        <v>122</v>
      </c>
      <c r="B224" t="s">
        <v>743</v>
      </c>
      <c r="C224" t="s">
        <v>240</v>
      </c>
      <c r="D224" t="s">
        <v>118</v>
      </c>
      <c r="E224">
        <v>25</v>
      </c>
      <c r="F224">
        <v>31</v>
      </c>
      <c r="G224">
        <v>31</v>
      </c>
      <c r="H224">
        <v>38</v>
      </c>
      <c r="I224">
        <v>31</v>
      </c>
      <c r="J224">
        <v>38</v>
      </c>
      <c r="K224" t="s">
        <v>74</v>
      </c>
      <c r="L224" t="s">
        <v>108</v>
      </c>
      <c r="P224" s="1">
        <f ca="1">IF(U$3=0,'Attribute weighting'!$B$18*E224+'Attribute weighting'!$C$18*F224+'Attribute weighting'!$D$18*G224+'Attribute weighting'!$E$18*H224+'Attribute weighting'!$F$18*I224,E224+F224+0.5*G224+0.5*H224+3*I224)</f>
        <v>29.37</v>
      </c>
      <c r="R224" s="1">
        <f ca="1">0.3*AVERAGE(I221:I224)+0.7*MAX(I221:I224)</f>
        <v>29.2</v>
      </c>
      <c r="S224" t="s">
        <v>487</v>
      </c>
    </row>
    <row r="225" spans="1:21">
      <c r="A225" t="s">
        <v>126</v>
      </c>
      <c r="B225" t="s">
        <v>744</v>
      </c>
      <c r="C225" t="s">
        <v>562</v>
      </c>
      <c r="D225" t="s">
        <v>326</v>
      </c>
      <c r="E225">
        <v>25</v>
      </c>
      <c r="F225">
        <v>31</v>
      </c>
      <c r="G225">
        <v>25</v>
      </c>
      <c r="H225">
        <v>31</v>
      </c>
      <c r="I225">
        <v>38</v>
      </c>
      <c r="J225">
        <v>25</v>
      </c>
      <c r="K225" t="s">
        <v>541</v>
      </c>
      <c r="L225" t="s">
        <v>251</v>
      </c>
      <c r="P225" s="1">
        <f ca="1">IF(U$3=0,'Attribute weighting'!$B$21*E225+'Attribute weighting'!$C$21*F225+'Attribute weighting'!$D$21*G225+'Attribute weighting'!$E$21*H225+'Attribute weighting'!$F$21*I225,E225+F225+0.5*G225+0.5*H225+3*I225)</f>
        <v>31.5</v>
      </c>
      <c r="R225" s="1">
        <f ca="1">'Attribute weighting'!$A$32*(LARGE(P221:P224,1))+'Attribute weighting'!$B$32*(LARGE(P221:P224,2))+'Attribute weighting'!$C$32*(LARGE(P221:P224,3))+'Attribute weighting'!$D$32*(LARGE(P221:P224,4))</f>
        <v>32.045999999999999</v>
      </c>
      <c r="S225" t="s">
        <v>488</v>
      </c>
    </row>
    <row r="226" spans="1:21">
      <c r="A226" t="s">
        <v>129</v>
      </c>
      <c r="B226" t="s">
        <v>745</v>
      </c>
      <c r="C226" t="s">
        <v>72</v>
      </c>
      <c r="D226" t="s">
        <v>127</v>
      </c>
      <c r="E226">
        <v>25</v>
      </c>
      <c r="F226">
        <v>31</v>
      </c>
      <c r="G226">
        <v>25</v>
      </c>
      <c r="H226">
        <v>31</v>
      </c>
      <c r="I226">
        <v>44</v>
      </c>
      <c r="J226">
        <v>25</v>
      </c>
      <c r="K226" t="s">
        <v>541</v>
      </c>
      <c r="L226" t="s">
        <v>251</v>
      </c>
      <c r="P226" s="1">
        <f ca="1">IF(U$3=0,'Attribute weighting'!$B$21*E226+'Attribute weighting'!$C$21*F226+'Attribute weighting'!$D$21*G226+'Attribute weighting'!$E$21*H226+'Attribute weighting'!$F$21*I226,E226+F226+0.5*G226+0.5*H226+3*I226)</f>
        <v>33.6</v>
      </c>
      <c r="R226" s="1">
        <f ca="1">(AVERAGE(E225:E228)+AVERAGE(F225:F228)+(0.5*AVERAGE(G225:G228)))/2.5</f>
        <v>36.549999999999997</v>
      </c>
      <c r="S226" t="s">
        <v>472</v>
      </c>
    </row>
    <row r="227" spans="1:21">
      <c r="A227" t="s">
        <v>132</v>
      </c>
      <c r="B227" t="s">
        <v>746</v>
      </c>
      <c r="C227" t="s">
        <v>93</v>
      </c>
      <c r="D227" t="s">
        <v>225</v>
      </c>
      <c r="E227">
        <v>31</v>
      </c>
      <c r="F227">
        <v>38</v>
      </c>
      <c r="G227">
        <v>50</v>
      </c>
      <c r="H227">
        <v>50</v>
      </c>
      <c r="I227">
        <v>50</v>
      </c>
      <c r="J227">
        <v>63</v>
      </c>
      <c r="K227" t="s">
        <v>311</v>
      </c>
      <c r="L227" t="s">
        <v>709</v>
      </c>
      <c r="P227" s="1">
        <f ca="1">IF(U$3=0,'Attribute weighting'!$B$21*E227+'Attribute weighting'!$C$21*F227+'Attribute weighting'!$D$21*G227+'Attribute weighting'!$E$21*H227+'Attribute weighting'!$F$21*I227,E227+F227+0.5*G227+0.5*H227+3*I227)</f>
        <v>41.475000000000001</v>
      </c>
      <c r="R227" s="1">
        <f ca="1">0.7*MAX(I225:I228)+0.3*AVERAGE(I225:I228)</f>
        <v>63.375</v>
      </c>
      <c r="S227" t="s">
        <v>473</v>
      </c>
    </row>
    <row r="228" spans="1:21">
      <c r="A228" t="s">
        <v>135</v>
      </c>
      <c r="B228" t="s">
        <v>747</v>
      </c>
      <c r="C228" t="s">
        <v>337</v>
      </c>
      <c r="D228" t="s">
        <v>131</v>
      </c>
      <c r="E228">
        <v>44</v>
      </c>
      <c r="F228">
        <v>56</v>
      </c>
      <c r="G228">
        <v>69</v>
      </c>
      <c r="H228">
        <v>75</v>
      </c>
      <c r="I228">
        <v>69</v>
      </c>
      <c r="J228">
        <v>75</v>
      </c>
      <c r="K228" t="s">
        <v>74</v>
      </c>
      <c r="L228" t="s">
        <v>357</v>
      </c>
      <c r="P228" s="1">
        <f ca="1">IF(U$3=0,'Attribute weighting'!$B$21*E228+'Attribute weighting'!$C$21*F228+'Attribute weighting'!$D$21*G228+'Attribute weighting'!$E$21*H228+'Attribute weighting'!$F$21*I228,E228+F228+0.5*G228+0.5*H228+3*I228)</f>
        <v>58.85</v>
      </c>
      <c r="R228" s="1">
        <f ca="1">0.4*MAX(H225:H228)+0.4*MIN(H225:H228)+0.2*AVERAGE(H225:H228)</f>
        <v>51.75</v>
      </c>
      <c r="S228" t="s">
        <v>474</v>
      </c>
    </row>
    <row r="229" spans="1:21">
      <c r="A229" t="s">
        <v>137</v>
      </c>
      <c r="B229" t="s">
        <v>748</v>
      </c>
      <c r="C229" t="s">
        <v>325</v>
      </c>
      <c r="D229" t="s">
        <v>228</v>
      </c>
      <c r="E229">
        <v>56</v>
      </c>
      <c r="F229">
        <v>81</v>
      </c>
      <c r="G229">
        <v>81</v>
      </c>
      <c r="H229">
        <v>31</v>
      </c>
      <c r="I229">
        <v>63</v>
      </c>
      <c r="J229">
        <v>31</v>
      </c>
      <c r="K229" t="s">
        <v>144</v>
      </c>
      <c r="R229" s="1">
        <f ca="1">'Attribute weighting'!$A$35*(LARGE(P225:P228,1))+'Attribute weighting'!$B$35*(LARGE(P225:P228,2))+'Attribute weighting'!$C$35*(LARGE(P225:P228,3))+'Attribute weighting'!$D$35*(LARGE(P225:P228,4))</f>
        <v>46.64</v>
      </c>
      <c r="S229" t="s">
        <v>485</v>
      </c>
    </row>
    <row r="230" spans="1:21">
      <c r="A230" t="s">
        <v>141</v>
      </c>
      <c r="B230" t="s">
        <v>749</v>
      </c>
      <c r="C230" t="s">
        <v>750</v>
      </c>
      <c r="D230" t="s">
        <v>81</v>
      </c>
      <c r="E230">
        <v>25</v>
      </c>
      <c r="F230">
        <v>56</v>
      </c>
      <c r="G230">
        <v>44</v>
      </c>
      <c r="H230">
        <v>31</v>
      </c>
      <c r="I230">
        <v>44</v>
      </c>
      <c r="J230">
        <v>69</v>
      </c>
      <c r="K230" t="s">
        <v>282</v>
      </c>
    </row>
    <row r="231" spans="1:21">
      <c r="A231" t="s">
        <v>145</v>
      </c>
      <c r="B231" t="s">
        <v>146</v>
      </c>
    </row>
    <row r="232" spans="1:21">
      <c r="A232" t="s">
        <v>147</v>
      </c>
      <c r="B232" t="s">
        <v>593</v>
      </c>
    </row>
    <row r="234" spans="1:21">
      <c r="A234" t="s">
        <v>751</v>
      </c>
      <c r="B234" t="s">
        <v>45</v>
      </c>
    </row>
    <row r="235" spans="1:21">
      <c r="A235" t="s">
        <v>752</v>
      </c>
      <c r="B235" t="s">
        <v>753</v>
      </c>
      <c r="Q235" s="1"/>
      <c r="S235" s="1"/>
    </row>
    <row r="236" spans="1:21">
      <c r="A236" t="s">
        <v>46</v>
      </c>
      <c r="B236" t="s">
        <v>754</v>
      </c>
      <c r="C236" t="s">
        <v>508</v>
      </c>
      <c r="D236" t="s">
        <v>509</v>
      </c>
      <c r="E236">
        <v>25</v>
      </c>
      <c r="F236">
        <v>69</v>
      </c>
      <c r="G236">
        <v>25</v>
      </c>
      <c r="H236">
        <v>13</v>
      </c>
      <c r="I236">
        <v>44</v>
      </c>
      <c r="J236">
        <v>75</v>
      </c>
      <c r="K236">
        <f>J236</f>
        <v>75</v>
      </c>
      <c r="L236">
        <v>44</v>
      </c>
      <c r="M236" t="s">
        <v>49</v>
      </c>
      <c r="N236">
        <v>3</v>
      </c>
      <c r="O236" t="s">
        <v>82</v>
      </c>
      <c r="P236" t="s">
        <v>479</v>
      </c>
      <c r="Q236" s="1">
        <f ca="1">IF(U$4=0,((('Attribute weighting'!$C$5*$I236+'Attribute weighting'!$D$5*$J236+'Attribute weighting'!$E$5*$L236)+('Attribute weighting'!$B$5*$G236))),(((0.4*$I236+0.3*$J236+0.7*$K236+0.05*$L236)+(0.75*($G236+38)))/2.2))</f>
        <v>48.800000000000004</v>
      </c>
      <c r="R236" t="s">
        <v>477</v>
      </c>
      <c r="S236" s="1">
        <f ca="1">(((0.4*$I236+0.3*$J236+0.7*$K236+0.05*$L236)/1.45))</f>
        <v>65.379310344827587</v>
      </c>
      <c r="T236" s="1" t="s">
        <v>478</v>
      </c>
      <c r="U236" s="1">
        <f>($G236+38)</f>
        <v>63</v>
      </c>
    </row>
    <row r="237" spans="1:21">
      <c r="A237" t="s">
        <v>51</v>
      </c>
      <c r="B237" t="s">
        <v>755</v>
      </c>
      <c r="C237" t="s">
        <v>344</v>
      </c>
      <c r="D237" t="s">
        <v>149</v>
      </c>
      <c r="E237">
        <v>25</v>
      </c>
      <c r="F237">
        <v>69</v>
      </c>
      <c r="G237">
        <v>25</v>
      </c>
      <c r="H237">
        <v>13</v>
      </c>
      <c r="I237">
        <v>38</v>
      </c>
      <c r="J237">
        <v>31</v>
      </c>
      <c r="K237">
        <f>J237</f>
        <v>31</v>
      </c>
      <c r="L237">
        <v>38</v>
      </c>
      <c r="M237" t="s">
        <v>49</v>
      </c>
      <c r="N237">
        <v>2</v>
      </c>
      <c r="O237" t="s">
        <v>82</v>
      </c>
      <c r="P237" t="s">
        <v>479</v>
      </c>
      <c r="Q237" s="1">
        <f ca="1">IF(U$4=0,((('Attribute weighting'!$C$5*$I237+'Attribute weighting'!$D$5*$J237+'Attribute weighting'!$E$5*$L237)+('Attribute weighting'!$B$5*$G237))),(((0.4*$I237+0.3*$J237+0.7*$K237+0.05*$L237)+(0.75*($G237+38)))/2.2))</f>
        <v>30</v>
      </c>
      <c r="R237" t="s">
        <v>477</v>
      </c>
      <c r="S237" s="1">
        <f ca="1">(((0.4*$I237+0.3*$J237+0.7*$K237+0.05*$L237)/1.45))</f>
        <v>33.172413793103452</v>
      </c>
      <c r="T237" s="1" t="s">
        <v>478</v>
      </c>
      <c r="U237" s="1">
        <f>($G237+38)</f>
        <v>63</v>
      </c>
    </row>
    <row r="238" spans="1:21">
      <c r="A238" t="s">
        <v>54</v>
      </c>
      <c r="B238" t="s">
        <v>756</v>
      </c>
      <c r="C238" t="s">
        <v>60</v>
      </c>
      <c r="D238" t="s">
        <v>153</v>
      </c>
      <c r="E238">
        <v>44</v>
      </c>
      <c r="F238">
        <v>69</v>
      </c>
      <c r="G238">
        <v>31</v>
      </c>
      <c r="H238">
        <v>88</v>
      </c>
      <c r="I238">
        <v>50</v>
      </c>
      <c r="J238">
        <v>44</v>
      </c>
      <c r="K238" t="s">
        <v>128</v>
      </c>
      <c r="L238">
        <v>3</v>
      </c>
      <c r="M238">
        <v>4</v>
      </c>
      <c r="N238" t="s">
        <v>286</v>
      </c>
      <c r="P238" t="s">
        <v>478</v>
      </c>
      <c r="Q238" s="1">
        <f ca="1">IF(U$3=0,IF(H238&gt;88,G238+3,G238),((G238+0.2*H238)/1.15))</f>
        <v>31</v>
      </c>
      <c r="R238" t="s">
        <v>480</v>
      </c>
      <c r="S238" s="1">
        <f ca="1">('Attribute weighting'!$B$11*(E238)+'Attribute weighting'!$C$11*(G238)+'Attribute weighting'!$D$11*(J238))</f>
        <v>36.46</v>
      </c>
    </row>
    <row r="239" spans="1:21">
      <c r="A239" t="s">
        <v>59</v>
      </c>
      <c r="B239" t="s">
        <v>757</v>
      </c>
      <c r="C239" t="s">
        <v>103</v>
      </c>
      <c r="D239" t="s">
        <v>188</v>
      </c>
      <c r="E239">
        <v>38</v>
      </c>
      <c r="F239">
        <v>69</v>
      </c>
      <c r="G239">
        <v>38</v>
      </c>
      <c r="H239">
        <v>25</v>
      </c>
      <c r="I239">
        <v>50</v>
      </c>
      <c r="J239">
        <v>56</v>
      </c>
      <c r="K239" t="s">
        <v>250</v>
      </c>
      <c r="L239">
        <v>5</v>
      </c>
      <c r="M239">
        <v>4</v>
      </c>
      <c r="N239" t="s">
        <v>286</v>
      </c>
      <c r="P239" t="s">
        <v>478</v>
      </c>
      <c r="Q239" s="1">
        <f ca="1">IF(U$3=0,IF(H239&gt;88,G239+3,G239),((G239+0.2*H239)/1.15))</f>
        <v>38</v>
      </c>
      <c r="R239" t="s">
        <v>480</v>
      </c>
      <c r="S239" s="1">
        <f ca="1">('Attribute weighting'!$B$11*(E239)+'Attribute weighting'!$C$11*(G239)+'Attribute weighting'!$D$11*(J239))</f>
        <v>44.66</v>
      </c>
    </row>
    <row r="240" spans="1:21">
      <c r="A240" t="s">
        <v>64</v>
      </c>
      <c r="B240" t="s">
        <v>758</v>
      </c>
      <c r="C240" t="s">
        <v>69</v>
      </c>
      <c r="D240" t="s">
        <v>131</v>
      </c>
      <c r="E240">
        <v>44</v>
      </c>
      <c r="F240">
        <v>69</v>
      </c>
      <c r="G240">
        <v>25</v>
      </c>
      <c r="H240">
        <v>31</v>
      </c>
      <c r="I240">
        <v>50</v>
      </c>
      <c r="J240">
        <v>25</v>
      </c>
      <c r="K240" t="s">
        <v>250</v>
      </c>
      <c r="L240">
        <v>1</v>
      </c>
      <c r="M240">
        <v>4</v>
      </c>
      <c r="N240" t="s">
        <v>108</v>
      </c>
      <c r="P240" t="s">
        <v>478</v>
      </c>
      <c r="Q240" s="1">
        <f ca="1">IF(U$3=0,IF(H240&gt;88,G240+3,G240),((G240+0.2*H240)/1.15))</f>
        <v>25</v>
      </c>
      <c r="R240" t="s">
        <v>480</v>
      </c>
      <c r="S240" s="1">
        <f ca="1">('Attribute weighting'!$B$11*(E240)+'Attribute weighting'!$C$11*(G240)+'Attribute weighting'!$D$11*(J240))</f>
        <v>25.95</v>
      </c>
    </row>
    <row r="241" spans="1:19">
      <c r="A241" t="s">
        <v>68</v>
      </c>
      <c r="B241" t="s">
        <v>759</v>
      </c>
      <c r="C241" t="s">
        <v>327</v>
      </c>
      <c r="D241" t="s">
        <v>235</v>
      </c>
      <c r="E241">
        <v>44</v>
      </c>
      <c r="F241">
        <v>69</v>
      </c>
      <c r="G241">
        <v>25</v>
      </c>
      <c r="H241">
        <v>38</v>
      </c>
      <c r="I241">
        <v>50</v>
      </c>
      <c r="J241">
        <v>25</v>
      </c>
      <c r="K241" t="s">
        <v>250</v>
      </c>
      <c r="L241">
        <v>1</v>
      </c>
      <c r="M241">
        <v>3</v>
      </c>
      <c r="N241" t="s">
        <v>108</v>
      </c>
      <c r="P241" t="s">
        <v>478</v>
      </c>
      <c r="Q241" s="1">
        <f ca="1">IF(U$3=0,IF(H241&gt;88,G241+3,G241),((G241+0.2*H241)/1.15))</f>
        <v>25</v>
      </c>
      <c r="R241" t="s">
        <v>480</v>
      </c>
      <c r="S241" s="1">
        <f ca="1">('Attribute weighting'!$B$11*(E241)+'Attribute weighting'!$C$11*(G241)+'Attribute weighting'!$D$11*(J241))</f>
        <v>25.95</v>
      </c>
    </row>
    <row r="242" spans="1:19">
      <c r="A242" t="s">
        <v>71</v>
      </c>
      <c r="B242" t="s">
        <v>760</v>
      </c>
      <c r="C242" t="s">
        <v>341</v>
      </c>
      <c r="D242" t="s">
        <v>88</v>
      </c>
      <c r="E242">
        <v>31</v>
      </c>
      <c r="F242">
        <v>69</v>
      </c>
      <c r="G242">
        <v>38</v>
      </c>
      <c r="H242">
        <v>13</v>
      </c>
      <c r="I242">
        <v>50</v>
      </c>
      <c r="J242">
        <v>63</v>
      </c>
      <c r="K242" t="s">
        <v>150</v>
      </c>
      <c r="L242">
        <v>5</v>
      </c>
      <c r="M242">
        <v>8</v>
      </c>
      <c r="N242" t="s">
        <v>286</v>
      </c>
      <c r="S242" s="1">
        <f ca="1">('Attribute weighting'!$B$11*(E242)+'Attribute weighting'!$C$11*(G242)+'Attribute weighting'!$D$11*(J242))</f>
        <v>46.9</v>
      </c>
    </row>
    <row r="243" spans="1:19">
      <c r="A243" t="s">
        <v>76</v>
      </c>
      <c r="B243" t="s">
        <v>761</v>
      </c>
      <c r="C243" t="s">
        <v>577</v>
      </c>
      <c r="D243" t="s">
        <v>165</v>
      </c>
      <c r="E243">
        <v>25</v>
      </c>
      <c r="F243">
        <v>69</v>
      </c>
      <c r="G243">
        <v>25</v>
      </c>
      <c r="H243">
        <v>13</v>
      </c>
      <c r="I243">
        <v>50</v>
      </c>
      <c r="J243">
        <v>50</v>
      </c>
      <c r="K243" t="s">
        <v>150</v>
      </c>
      <c r="L243">
        <v>4</v>
      </c>
      <c r="M243">
        <v>7</v>
      </c>
      <c r="N243" t="s">
        <v>286</v>
      </c>
      <c r="S243" s="1">
        <f ca="1">('Attribute weighting'!$B$11*(E243)+'Attribute weighting'!$C$11*(G243)+'Attribute weighting'!$D$11*(J243))</f>
        <v>34.25</v>
      </c>
    </row>
    <row r="244" spans="1:19">
      <c r="A244" t="s">
        <v>79</v>
      </c>
      <c r="B244" t="s">
        <v>762</v>
      </c>
      <c r="C244" t="s">
        <v>243</v>
      </c>
      <c r="D244" t="s">
        <v>91</v>
      </c>
      <c r="E244">
        <v>25</v>
      </c>
      <c r="F244">
        <v>69</v>
      </c>
      <c r="G244">
        <v>19</v>
      </c>
      <c r="H244">
        <v>13</v>
      </c>
      <c r="I244">
        <v>50</v>
      </c>
      <c r="J244">
        <v>44</v>
      </c>
      <c r="K244" t="s">
        <v>150</v>
      </c>
      <c r="L244">
        <v>3</v>
      </c>
      <c r="M244">
        <v>7</v>
      </c>
      <c r="N244" t="s">
        <v>108</v>
      </c>
      <c r="S244" s="1">
        <f ca="1">('Attribute weighting'!$B$11*(E244)+'Attribute weighting'!$C$11*(G244)+'Attribute weighting'!$D$11*(J244))</f>
        <v>28.55</v>
      </c>
    </row>
    <row r="245" spans="1:19">
      <c r="A245" t="s">
        <v>83</v>
      </c>
      <c r="B245" t="s">
        <v>763</v>
      </c>
      <c r="C245" t="s">
        <v>221</v>
      </c>
      <c r="D245" t="s">
        <v>208</v>
      </c>
      <c r="E245">
        <v>25</v>
      </c>
      <c r="F245">
        <v>69</v>
      </c>
      <c r="G245">
        <v>19</v>
      </c>
      <c r="H245">
        <v>13</v>
      </c>
      <c r="I245">
        <v>50</v>
      </c>
      <c r="J245">
        <v>44</v>
      </c>
      <c r="K245" t="s">
        <v>150</v>
      </c>
      <c r="L245">
        <v>4</v>
      </c>
      <c r="M245">
        <v>7</v>
      </c>
      <c r="N245" t="s">
        <v>286</v>
      </c>
      <c r="S245" s="1">
        <f ca="1">('Attribute weighting'!$B$11*(E245)+'Attribute weighting'!$C$11*(G245)+'Attribute weighting'!$D$11*(J245))</f>
        <v>28.55</v>
      </c>
    </row>
    <row r="246" spans="1:19">
      <c r="A246" t="s">
        <v>86</v>
      </c>
      <c r="B246" t="s">
        <v>764</v>
      </c>
      <c r="C246" t="s">
        <v>284</v>
      </c>
      <c r="D246" t="s">
        <v>78</v>
      </c>
      <c r="E246">
        <v>25</v>
      </c>
      <c r="F246">
        <v>69</v>
      </c>
      <c r="G246">
        <v>31</v>
      </c>
      <c r="H246">
        <v>50</v>
      </c>
      <c r="I246">
        <v>50</v>
      </c>
      <c r="J246">
        <v>38</v>
      </c>
      <c r="K246" t="s">
        <v>150</v>
      </c>
      <c r="L246">
        <v>3</v>
      </c>
      <c r="M246">
        <v>5</v>
      </c>
      <c r="N246" t="s">
        <v>82</v>
      </c>
      <c r="S246" s="1">
        <f ca="1">('Attribute weighting'!$B$11*(E246)+'Attribute weighting'!$C$11*(G246)+'Attribute weighting'!$D$11*(J246))</f>
        <v>33.29</v>
      </c>
    </row>
    <row r="247" spans="1:19">
      <c r="A247" t="s">
        <v>89</v>
      </c>
      <c r="B247" t="s">
        <v>765</v>
      </c>
      <c r="C247" t="s">
        <v>562</v>
      </c>
      <c r="D247" t="s">
        <v>238</v>
      </c>
      <c r="E247">
        <v>25</v>
      </c>
      <c r="F247">
        <v>69</v>
      </c>
      <c r="G247">
        <v>19</v>
      </c>
      <c r="H247">
        <v>38</v>
      </c>
      <c r="I247">
        <v>50</v>
      </c>
      <c r="J247">
        <v>25</v>
      </c>
      <c r="K247" t="s">
        <v>150</v>
      </c>
      <c r="L247">
        <v>1</v>
      </c>
      <c r="M247">
        <v>6</v>
      </c>
      <c r="N247" t="s">
        <v>108</v>
      </c>
      <c r="S247" s="1">
        <f ca="1">('Attribute weighting'!$B$11*(E247)+'Attribute weighting'!$C$11*(G247)+'Attribute weighting'!$D$11*(J247))</f>
        <v>21.52</v>
      </c>
    </row>
    <row r="248" spans="1:19">
      <c r="A248" t="s">
        <v>92</v>
      </c>
      <c r="B248" t="s">
        <v>766</v>
      </c>
      <c r="C248" t="s">
        <v>767</v>
      </c>
      <c r="D248" t="s">
        <v>218</v>
      </c>
      <c r="E248">
        <v>25</v>
      </c>
      <c r="F248">
        <v>69</v>
      </c>
      <c r="G248">
        <v>38</v>
      </c>
      <c r="H248">
        <v>44</v>
      </c>
      <c r="R248" s="1">
        <f>MAX(Q236:Q237)</f>
        <v>48.800000000000004</v>
      </c>
      <c r="S248" t="s">
        <v>475</v>
      </c>
    </row>
    <row r="249" spans="1:19">
      <c r="A249" t="s">
        <v>95</v>
      </c>
      <c r="B249" t="s">
        <v>768</v>
      </c>
      <c r="C249" t="s">
        <v>273</v>
      </c>
      <c r="D249" t="s">
        <v>241</v>
      </c>
      <c r="E249">
        <v>25</v>
      </c>
      <c r="F249">
        <v>69</v>
      </c>
      <c r="G249">
        <v>31</v>
      </c>
      <c r="H249">
        <v>50</v>
      </c>
      <c r="R249" s="1">
        <f>MAX(Q238:Q241)</f>
        <v>38</v>
      </c>
      <c r="S249" t="s">
        <v>476</v>
      </c>
    </row>
    <row r="250" spans="1:19">
      <c r="A250" t="s">
        <v>97</v>
      </c>
      <c r="B250" t="s">
        <v>769</v>
      </c>
      <c r="C250" t="s">
        <v>770</v>
      </c>
      <c r="D250" t="s">
        <v>275</v>
      </c>
      <c r="E250">
        <v>25</v>
      </c>
      <c r="F250">
        <v>69</v>
      </c>
      <c r="G250">
        <v>25</v>
      </c>
      <c r="H250">
        <v>50</v>
      </c>
      <c r="R250" s="1">
        <f>U236</f>
        <v>63</v>
      </c>
      <c r="S250" t="s">
        <v>481</v>
      </c>
    </row>
    <row r="251" spans="1:19">
      <c r="A251" t="s">
        <v>100</v>
      </c>
      <c r="B251" t="s">
        <v>771</v>
      </c>
      <c r="C251" t="s">
        <v>178</v>
      </c>
      <c r="D251" t="s">
        <v>212</v>
      </c>
      <c r="E251">
        <v>25</v>
      </c>
      <c r="F251">
        <v>69</v>
      </c>
      <c r="G251">
        <v>31</v>
      </c>
      <c r="H251">
        <v>44</v>
      </c>
      <c r="R251" s="1">
        <f>0.7*MAX(S239:S247)+0.3*LARGE(S242:S247,2)</f>
        <v>43.104999999999997</v>
      </c>
      <c r="S251" t="s">
        <v>1636</v>
      </c>
    </row>
    <row r="252" spans="1:19">
      <c r="A252" t="s">
        <v>102</v>
      </c>
      <c r="B252" t="s">
        <v>772</v>
      </c>
      <c r="C252" t="s">
        <v>335</v>
      </c>
      <c r="D252" t="s">
        <v>96</v>
      </c>
      <c r="E252">
        <v>25</v>
      </c>
      <c r="F252">
        <v>69</v>
      </c>
      <c r="G252">
        <v>25</v>
      </c>
      <c r="H252">
        <v>50</v>
      </c>
      <c r="R252" s="1">
        <f>(AVERAGE(H248:H252)+MIN(H248,H248:H252))/2</f>
        <v>45.8</v>
      </c>
      <c r="S252" t="s">
        <v>470</v>
      </c>
    </row>
    <row r="253" spans="1:19">
      <c r="A253" t="s">
        <v>105</v>
      </c>
      <c r="B253" t="s">
        <v>773</v>
      </c>
      <c r="C253" t="s">
        <v>84</v>
      </c>
      <c r="D253" t="s">
        <v>244</v>
      </c>
      <c r="E253">
        <v>25</v>
      </c>
      <c r="F253">
        <v>31</v>
      </c>
      <c r="G253">
        <v>38</v>
      </c>
      <c r="H253">
        <v>50</v>
      </c>
      <c r="I253">
        <v>19</v>
      </c>
      <c r="J253">
        <v>38</v>
      </c>
      <c r="K253" t="s">
        <v>704</v>
      </c>
      <c r="L253" t="s">
        <v>108</v>
      </c>
      <c r="P253" s="1">
        <f ca="1">IF(U$3=0,'Attribute weighting'!$B$15*E253+'Attribute weighting'!$C$15*F253+'Attribute weighting'!$D$15*G253+'Attribute weighting'!$E$15*H253+'Attribute weighting'!$F$15*I253,E253+F253+0.5*G253+0.5*H253+3*I253)</f>
        <v>39.050000000000004</v>
      </c>
      <c r="R253" s="1"/>
    </row>
    <row r="254" spans="1:19">
      <c r="A254" t="s">
        <v>109</v>
      </c>
      <c r="B254" t="s">
        <v>774</v>
      </c>
      <c r="C254" t="s">
        <v>191</v>
      </c>
      <c r="D254" t="s">
        <v>217</v>
      </c>
      <c r="E254">
        <v>25</v>
      </c>
      <c r="F254">
        <v>31</v>
      </c>
      <c r="G254">
        <v>31</v>
      </c>
      <c r="H254">
        <v>56</v>
      </c>
      <c r="I254">
        <v>19</v>
      </c>
      <c r="J254">
        <v>19</v>
      </c>
      <c r="K254" t="s">
        <v>704</v>
      </c>
      <c r="L254" t="s">
        <v>108</v>
      </c>
      <c r="P254" s="1">
        <f ca="1">IF(U$3=0,'Attribute weighting'!$B$15*E254+'Attribute weighting'!$C$15*F254+'Attribute weighting'!$D$15*G254+'Attribute weighting'!$E$15*H254+'Attribute weighting'!$F$15*I254,E254+F254+0.5*G254+0.5*H254+3*I254)</f>
        <v>41.7</v>
      </c>
      <c r="R254" s="1"/>
    </row>
    <row r="255" spans="1:19">
      <c r="A255" t="s">
        <v>111</v>
      </c>
      <c r="B255" t="s">
        <v>775</v>
      </c>
      <c r="C255" t="s">
        <v>164</v>
      </c>
      <c r="D255" t="s">
        <v>99</v>
      </c>
      <c r="E255">
        <v>25</v>
      </c>
      <c r="F255">
        <v>31</v>
      </c>
      <c r="G255">
        <v>38</v>
      </c>
      <c r="H255">
        <v>50</v>
      </c>
      <c r="I255">
        <v>19</v>
      </c>
      <c r="J255">
        <v>38</v>
      </c>
      <c r="K255" t="s">
        <v>310</v>
      </c>
      <c r="L255" t="s">
        <v>108</v>
      </c>
      <c r="P255" s="1">
        <f ca="1">IF(U$3=0,'Attribute weighting'!$B$15*E255+'Attribute weighting'!$C$15*F255+'Attribute weighting'!$D$15*G255+'Attribute weighting'!$E$15*H255+'Attribute weighting'!$F$15*I255,E255+F255+0.5*G255+0.5*H255+3*I255)</f>
        <v>39.050000000000004</v>
      </c>
      <c r="R255" s="1"/>
    </row>
    <row r="256" spans="1:19">
      <c r="A256" t="s">
        <v>114</v>
      </c>
      <c r="B256" t="s">
        <v>776</v>
      </c>
      <c r="C256" t="s">
        <v>190</v>
      </c>
      <c r="D256" t="s">
        <v>127</v>
      </c>
      <c r="E256">
        <v>25</v>
      </c>
      <c r="F256">
        <v>38</v>
      </c>
      <c r="G256">
        <v>44</v>
      </c>
      <c r="H256">
        <v>38</v>
      </c>
      <c r="I256">
        <v>38</v>
      </c>
      <c r="J256">
        <v>38</v>
      </c>
      <c r="K256" t="s">
        <v>180</v>
      </c>
      <c r="L256" t="s">
        <v>357</v>
      </c>
      <c r="P256" s="1">
        <f ca="1">IF(U$3=0,'Attribute weighting'!$B$18*E256+'Attribute weighting'!$C$18*F256+'Attribute weighting'!$D$18*G256+'Attribute weighting'!$E$18*H256+'Attribute weighting'!$F$18*I256,E256+F256+0.5*G256+0.5*H256+3*I256)</f>
        <v>34.31</v>
      </c>
      <c r="R256" s="1">
        <f ca="1">(0.3*AVERAGE(P253:P255)+0.7*MAX(P253:P255))</f>
        <v>41.17</v>
      </c>
      <c r="S256" t="s">
        <v>1701</v>
      </c>
    </row>
    <row r="257" spans="1:21">
      <c r="A257" t="s">
        <v>116</v>
      </c>
      <c r="B257" t="s">
        <v>777</v>
      </c>
      <c r="C257" t="s">
        <v>166</v>
      </c>
      <c r="D257" t="s">
        <v>121</v>
      </c>
      <c r="E257">
        <v>25</v>
      </c>
      <c r="F257">
        <v>31</v>
      </c>
      <c r="G257">
        <v>38</v>
      </c>
      <c r="H257">
        <v>38</v>
      </c>
      <c r="I257">
        <v>31</v>
      </c>
      <c r="J257">
        <v>38</v>
      </c>
      <c r="K257" t="s">
        <v>180</v>
      </c>
      <c r="L257" t="s">
        <v>245</v>
      </c>
      <c r="P257" s="1">
        <f ca="1">IF(U$3=0,'Attribute weighting'!$B$18*E257+'Attribute weighting'!$C$18*F257+'Attribute weighting'!$D$18*G257+'Attribute weighting'!$E$18*H257+'Attribute weighting'!$F$18*I257,E257+F257+0.5*G257+0.5*H257+3*I257)</f>
        <v>30.07</v>
      </c>
      <c r="R257" s="1">
        <f ca="1">(AVERAGE(E256:E259)+AVERAGE(F256:F259)+(0.5*AVERAGE(G256:G259)))</f>
        <v>86.25</v>
      </c>
      <c r="S257" t="s">
        <v>471</v>
      </c>
    </row>
    <row r="258" spans="1:21">
      <c r="A258" t="s">
        <v>119</v>
      </c>
      <c r="B258" t="s">
        <v>778</v>
      </c>
      <c r="C258" t="s">
        <v>655</v>
      </c>
      <c r="D258" t="s">
        <v>115</v>
      </c>
      <c r="E258">
        <v>31</v>
      </c>
      <c r="F258">
        <v>44</v>
      </c>
      <c r="G258">
        <v>50</v>
      </c>
      <c r="H258">
        <v>69</v>
      </c>
      <c r="I258">
        <v>19</v>
      </c>
      <c r="J258">
        <v>63</v>
      </c>
      <c r="K258" t="s">
        <v>219</v>
      </c>
      <c r="L258" t="s">
        <v>245</v>
      </c>
      <c r="P258" s="1">
        <f ca="1">IF(U$3=0,'Attribute weighting'!$B$18*E258+'Attribute weighting'!$C$18*F258+'Attribute weighting'!$D$18*G258+'Attribute weighting'!$E$18*H258+'Attribute weighting'!$F$18*I258,E258+F258+0.5*G258+0.5*H258+3*I258)</f>
        <v>36.56</v>
      </c>
      <c r="R258" s="1">
        <f ca="1">0.3*AVERAGE(H256:H259)+0.7*MAX(H256:H259)</f>
        <v>62.024999999999999</v>
      </c>
      <c r="S258" t="s">
        <v>486</v>
      </c>
    </row>
    <row r="259" spans="1:21">
      <c r="A259" t="s">
        <v>122</v>
      </c>
      <c r="B259" t="s">
        <v>779</v>
      </c>
      <c r="C259" t="s">
        <v>780</v>
      </c>
      <c r="D259" t="s">
        <v>169</v>
      </c>
      <c r="E259">
        <v>25</v>
      </c>
      <c r="F259">
        <v>38</v>
      </c>
      <c r="G259">
        <v>44</v>
      </c>
      <c r="H259">
        <v>38</v>
      </c>
      <c r="I259">
        <v>19</v>
      </c>
      <c r="J259">
        <v>38</v>
      </c>
      <c r="K259" t="s">
        <v>781</v>
      </c>
      <c r="L259" t="s">
        <v>204</v>
      </c>
      <c r="P259" s="1">
        <f ca="1">IF(U$3=0,'Attribute weighting'!$B$18*E259+'Attribute weighting'!$C$18*F259+'Attribute weighting'!$D$18*G259+'Attribute weighting'!$E$18*H259+'Attribute weighting'!$F$18*I259,E259+F259+0.5*G259+0.5*H259+3*I259)</f>
        <v>30.51</v>
      </c>
      <c r="R259" s="1">
        <f ca="1">0.3*AVERAGE(I256:I259)+0.7*MAX(I256:I259)</f>
        <v>34.625</v>
      </c>
      <c r="S259" t="s">
        <v>487</v>
      </c>
    </row>
    <row r="260" spans="1:21">
      <c r="A260" t="s">
        <v>126</v>
      </c>
      <c r="B260" t="s">
        <v>782</v>
      </c>
      <c r="C260" t="s">
        <v>363</v>
      </c>
      <c r="D260" t="s">
        <v>264</v>
      </c>
      <c r="E260">
        <v>25</v>
      </c>
      <c r="F260">
        <v>31</v>
      </c>
      <c r="G260">
        <v>38</v>
      </c>
      <c r="H260">
        <v>38</v>
      </c>
      <c r="I260">
        <v>31</v>
      </c>
      <c r="J260">
        <v>31</v>
      </c>
      <c r="K260" t="s">
        <v>541</v>
      </c>
      <c r="L260" t="s">
        <v>245</v>
      </c>
      <c r="P260" s="1">
        <f ca="1">IF(U$3=0,'Attribute weighting'!$B$21*E260+'Attribute weighting'!$C$21*F260+'Attribute weighting'!$D$21*G260+'Attribute weighting'!$E$21*H260+'Attribute weighting'!$F$21*I260,E260+F260+0.5*G260+0.5*H260+3*I260)</f>
        <v>30.049999999999997</v>
      </c>
      <c r="R260" s="1">
        <f ca="1">'Attribute weighting'!$A$32*(LARGE(P256:P259,1))+'Attribute weighting'!$B$32*(LARGE(P256:P259,2))+'Attribute weighting'!$C$32*(LARGE(P256:P259,3))+'Attribute weighting'!$D$32*(LARGE(P256:P259,4))</f>
        <v>33.602000000000004</v>
      </c>
      <c r="S260" t="s">
        <v>488</v>
      </c>
    </row>
    <row r="261" spans="1:21">
      <c r="A261" t="s">
        <v>129</v>
      </c>
      <c r="B261" t="s">
        <v>783</v>
      </c>
      <c r="C261" t="s">
        <v>224</v>
      </c>
      <c r="D261" t="s">
        <v>227</v>
      </c>
      <c r="E261">
        <v>31</v>
      </c>
      <c r="F261">
        <v>38</v>
      </c>
      <c r="G261">
        <v>50</v>
      </c>
      <c r="H261">
        <v>50</v>
      </c>
      <c r="I261">
        <v>44</v>
      </c>
      <c r="J261">
        <v>50</v>
      </c>
      <c r="K261" t="s">
        <v>541</v>
      </c>
      <c r="L261" t="s">
        <v>245</v>
      </c>
      <c r="P261" s="1">
        <f ca="1">IF(U$3=0,'Attribute weighting'!$B$21*E261+'Attribute weighting'!$C$21*F261+'Attribute weighting'!$D$21*G261+'Attribute weighting'!$E$21*H261+'Attribute weighting'!$F$21*I261,E261+F261+0.5*G261+0.5*H261+3*I261)</f>
        <v>39.375</v>
      </c>
      <c r="R261" s="1">
        <f ca="1">(AVERAGE(E260:E263)+AVERAGE(F260:F263)+(0.5*AVERAGE(G260:G263)))/2.5</f>
        <v>31.9</v>
      </c>
      <c r="S261" t="s">
        <v>472</v>
      </c>
    </row>
    <row r="262" spans="1:21">
      <c r="A262" t="s">
        <v>132</v>
      </c>
      <c r="B262" t="s">
        <v>784</v>
      </c>
      <c r="C262" t="s">
        <v>336</v>
      </c>
      <c r="D262" t="s">
        <v>134</v>
      </c>
      <c r="E262">
        <v>25</v>
      </c>
      <c r="F262">
        <v>31</v>
      </c>
      <c r="G262">
        <v>38</v>
      </c>
      <c r="H262">
        <v>44</v>
      </c>
      <c r="I262">
        <v>31</v>
      </c>
      <c r="J262">
        <v>31</v>
      </c>
      <c r="K262" t="s">
        <v>66</v>
      </c>
      <c r="L262" t="s">
        <v>262</v>
      </c>
      <c r="P262" s="1">
        <f ca="1">IF(U$3=0,'Attribute weighting'!$B$21*E262+'Attribute weighting'!$C$21*F262+'Attribute weighting'!$D$21*G262+'Attribute weighting'!$E$21*H262+'Attribute weighting'!$F$21*I262,E262+F262+0.5*G262+0.5*H262+3*I262)</f>
        <v>30.35</v>
      </c>
      <c r="R262" s="1">
        <f ca="1">0.7*MAX(I260:I263)+0.3*AVERAGE(I260:I263)</f>
        <v>46.7</v>
      </c>
      <c r="S262" t="s">
        <v>473</v>
      </c>
    </row>
    <row r="263" spans="1:21">
      <c r="A263" t="s">
        <v>135</v>
      </c>
      <c r="B263" t="s">
        <v>785</v>
      </c>
      <c r="C263" t="s">
        <v>355</v>
      </c>
      <c r="D263" t="s">
        <v>61</v>
      </c>
      <c r="E263">
        <v>25</v>
      </c>
      <c r="F263">
        <v>31</v>
      </c>
      <c r="G263">
        <v>38</v>
      </c>
      <c r="H263">
        <v>38</v>
      </c>
      <c r="I263">
        <v>50</v>
      </c>
      <c r="J263">
        <v>44</v>
      </c>
      <c r="K263" t="s">
        <v>74</v>
      </c>
      <c r="L263" t="s">
        <v>204</v>
      </c>
      <c r="P263" s="1">
        <f ca="1">IF(U$3=0,'Attribute weighting'!$B$21*E263+'Attribute weighting'!$C$21*F263+'Attribute weighting'!$D$21*G263+'Attribute weighting'!$E$21*H263+'Attribute weighting'!$F$21*I263,E263+F263+0.5*G263+0.5*H263+3*I263)</f>
        <v>36.700000000000003</v>
      </c>
      <c r="R263" s="1">
        <f ca="1">0.4*MAX(H260:H263)+0.4*MIN(H260:H263)+0.2*AVERAGE(H260:H263)</f>
        <v>43.7</v>
      </c>
      <c r="S263" t="s">
        <v>474</v>
      </c>
    </row>
    <row r="264" spans="1:21">
      <c r="A264" t="s">
        <v>137</v>
      </c>
      <c r="B264" t="s">
        <v>786</v>
      </c>
      <c r="C264" t="s">
        <v>351</v>
      </c>
      <c r="D264" t="s">
        <v>196</v>
      </c>
      <c r="E264">
        <v>56</v>
      </c>
      <c r="F264">
        <v>81</v>
      </c>
      <c r="G264">
        <v>81</v>
      </c>
      <c r="H264">
        <v>31</v>
      </c>
      <c r="I264">
        <v>38</v>
      </c>
      <c r="J264">
        <v>31</v>
      </c>
      <c r="K264" t="s">
        <v>330</v>
      </c>
      <c r="R264" s="1">
        <f ca="1">'Attribute weighting'!$A$35*(LARGE(P260:P263,1))+'Attribute weighting'!$B$35*(LARGE(P260:P263,2))+'Attribute weighting'!$C$35*(LARGE(P260:P263,3))+'Attribute weighting'!$D$35*(LARGE(P260:P263,4))</f>
        <v>36.470000000000006</v>
      </c>
      <c r="S264" t="s">
        <v>485</v>
      </c>
    </row>
    <row r="265" spans="1:21">
      <c r="A265" t="s">
        <v>141</v>
      </c>
      <c r="B265" t="s">
        <v>787</v>
      </c>
      <c r="C265" t="s">
        <v>267</v>
      </c>
      <c r="D265" t="s">
        <v>160</v>
      </c>
      <c r="E265">
        <v>25</v>
      </c>
      <c r="F265">
        <v>56</v>
      </c>
      <c r="G265">
        <v>44</v>
      </c>
      <c r="H265">
        <v>31</v>
      </c>
      <c r="I265">
        <v>25</v>
      </c>
      <c r="J265">
        <v>19</v>
      </c>
      <c r="K265" t="s">
        <v>549</v>
      </c>
    </row>
    <row r="266" spans="1:21">
      <c r="A266" t="s">
        <v>145</v>
      </c>
      <c r="B266" t="s">
        <v>788</v>
      </c>
    </row>
    <row r="267" spans="1:21">
      <c r="A267" t="s">
        <v>147</v>
      </c>
      <c r="B267" t="s">
        <v>789</v>
      </c>
    </row>
    <row r="269" spans="1:21">
      <c r="A269" t="s">
        <v>790</v>
      </c>
      <c r="B269" t="s">
        <v>45</v>
      </c>
    </row>
    <row r="270" spans="1:21">
      <c r="A270" t="s">
        <v>791</v>
      </c>
      <c r="B270" t="s">
        <v>792</v>
      </c>
      <c r="Q270" s="1"/>
      <c r="S270" s="1"/>
    </row>
    <row r="271" spans="1:21">
      <c r="A271" t="s">
        <v>46</v>
      </c>
      <c r="B271" t="s">
        <v>793</v>
      </c>
      <c r="C271" t="s">
        <v>152</v>
      </c>
      <c r="D271" t="s">
        <v>321</v>
      </c>
      <c r="E271">
        <v>25</v>
      </c>
      <c r="F271">
        <v>69</v>
      </c>
      <c r="G271">
        <v>19</v>
      </c>
      <c r="H271">
        <v>13</v>
      </c>
      <c r="I271">
        <v>69</v>
      </c>
      <c r="J271">
        <v>75</v>
      </c>
      <c r="K271">
        <f>J271</f>
        <v>75</v>
      </c>
      <c r="L271">
        <v>63</v>
      </c>
      <c r="M271" t="s">
        <v>66</v>
      </c>
      <c r="N271">
        <v>11</v>
      </c>
      <c r="O271" t="s">
        <v>50</v>
      </c>
      <c r="P271" t="s">
        <v>479</v>
      </c>
      <c r="Q271" s="1">
        <f ca="1">IF(U$4=0,((('Attribute weighting'!$C$5*$I271+'Attribute weighting'!$D$5*$J271+'Attribute weighting'!$E$5*$L271)+('Attribute weighting'!$B$5*$G271))),(((0.4*$I271+0.3*$J271+0.7*$K271+0.05*$L271)+(0.75*($G271+38)))/2.2))</f>
        <v>51.1</v>
      </c>
      <c r="R271" t="s">
        <v>477</v>
      </c>
      <c r="S271" s="1">
        <f ca="1">(((0.4*$I271+0.3*$J271+0.7*$K271+0.05*$L271)/1.45))</f>
        <v>72.931034482758619</v>
      </c>
      <c r="T271" s="1" t="s">
        <v>478</v>
      </c>
      <c r="U271" s="1">
        <f>($G271+38)</f>
        <v>57</v>
      </c>
    </row>
    <row r="272" spans="1:21">
      <c r="A272" t="s">
        <v>51</v>
      </c>
      <c r="B272" t="s">
        <v>794</v>
      </c>
      <c r="C272" t="s">
        <v>267</v>
      </c>
      <c r="D272" t="s">
        <v>296</v>
      </c>
      <c r="E272">
        <v>25</v>
      </c>
      <c r="F272">
        <v>69</v>
      </c>
      <c r="G272">
        <v>13</v>
      </c>
      <c r="H272">
        <v>13</v>
      </c>
      <c r="I272">
        <v>44</v>
      </c>
      <c r="J272">
        <v>31</v>
      </c>
      <c r="K272">
        <f>J272</f>
        <v>31</v>
      </c>
      <c r="L272">
        <v>44</v>
      </c>
      <c r="M272" t="s">
        <v>49</v>
      </c>
      <c r="N272">
        <v>2</v>
      </c>
      <c r="O272" t="s">
        <v>82</v>
      </c>
      <c r="P272" t="s">
        <v>479</v>
      </c>
      <c r="Q272" s="1">
        <f ca="1">IF(U$4=0,((('Attribute weighting'!$C$5*$I272+'Attribute weighting'!$D$5*$J272+'Attribute weighting'!$E$5*$L272)+('Attribute weighting'!$B$5*$G272))),(((0.4*$I272+0.3*$J272+0.7*$K272+0.05*$L272)+(0.75*($G272+38)))/2.2))</f>
        <v>26.4</v>
      </c>
      <c r="R272" t="s">
        <v>477</v>
      </c>
      <c r="S272" s="1">
        <f ca="1">(((0.4*$I272+0.3*$J272+0.7*$K272+0.05*$L272)/1.45))</f>
        <v>35.03448275862069</v>
      </c>
      <c r="T272" s="1" t="s">
        <v>478</v>
      </c>
      <c r="U272" s="1">
        <f>($G272+38)</f>
        <v>51</v>
      </c>
    </row>
    <row r="273" spans="1:19">
      <c r="A273" t="s">
        <v>54</v>
      </c>
      <c r="B273" t="s">
        <v>795</v>
      </c>
      <c r="C273" t="s">
        <v>358</v>
      </c>
      <c r="D273" t="s">
        <v>306</v>
      </c>
      <c r="E273">
        <v>38</v>
      </c>
      <c r="F273">
        <v>69</v>
      </c>
      <c r="G273">
        <v>44</v>
      </c>
      <c r="H273">
        <v>38</v>
      </c>
      <c r="I273">
        <v>19</v>
      </c>
      <c r="J273">
        <v>44</v>
      </c>
      <c r="K273" t="s">
        <v>128</v>
      </c>
      <c r="L273">
        <v>5</v>
      </c>
      <c r="M273">
        <v>8</v>
      </c>
      <c r="N273" t="s">
        <v>108</v>
      </c>
      <c r="P273" t="s">
        <v>478</v>
      </c>
      <c r="Q273" s="1">
        <f ca="1">IF(U$3=0,IF(H273&gt;88,G273+3,G273),((G273+0.2*H273)/1.15))</f>
        <v>44</v>
      </c>
      <c r="R273" t="s">
        <v>480</v>
      </c>
      <c r="S273" s="1">
        <f ca="1">('Attribute weighting'!$B$11*(E273)+'Attribute weighting'!$C$11*(G273)+'Attribute weighting'!$D$11*(J273))</f>
        <v>43.7</v>
      </c>
    </row>
    <row r="274" spans="1:19">
      <c r="A274" t="s">
        <v>59</v>
      </c>
      <c r="B274" t="s">
        <v>801</v>
      </c>
      <c r="C274" t="s">
        <v>98</v>
      </c>
      <c r="D274" t="s">
        <v>271</v>
      </c>
      <c r="E274">
        <v>38</v>
      </c>
      <c r="F274">
        <v>69</v>
      </c>
      <c r="G274">
        <v>38</v>
      </c>
      <c r="H274">
        <v>25</v>
      </c>
      <c r="I274">
        <v>81</v>
      </c>
      <c r="J274">
        <v>25</v>
      </c>
      <c r="K274" t="s">
        <v>250</v>
      </c>
      <c r="L274">
        <v>2</v>
      </c>
      <c r="M274">
        <v>4</v>
      </c>
      <c r="N274" t="s">
        <v>108</v>
      </c>
      <c r="P274" t="s">
        <v>478</v>
      </c>
      <c r="Q274" s="1">
        <f ca="1">IF(U$3=0,IF(H274&gt;88,G274+3,G274),((G274+0.2*H274)/1.15))</f>
        <v>38</v>
      </c>
      <c r="R274" t="s">
        <v>480</v>
      </c>
      <c r="S274" s="1">
        <f ca="1">('Attribute weighting'!$B$11*(E274)+'Attribute weighting'!$C$11*(G274)+'Attribute weighting'!$D$11*(J274))</f>
        <v>33.19</v>
      </c>
    </row>
    <row r="275" spans="1:19">
      <c r="A275" t="s">
        <v>64</v>
      </c>
      <c r="B275" t="s">
        <v>797</v>
      </c>
      <c r="C275" t="s">
        <v>316</v>
      </c>
      <c r="D275" t="s">
        <v>136</v>
      </c>
      <c r="E275">
        <v>38</v>
      </c>
      <c r="F275">
        <v>69</v>
      </c>
      <c r="G275">
        <v>38</v>
      </c>
      <c r="H275">
        <v>25</v>
      </c>
      <c r="I275">
        <v>81</v>
      </c>
      <c r="J275">
        <v>25</v>
      </c>
      <c r="K275" t="s">
        <v>250</v>
      </c>
      <c r="L275">
        <v>2</v>
      </c>
      <c r="M275">
        <v>7</v>
      </c>
      <c r="N275" t="s">
        <v>108</v>
      </c>
      <c r="P275" t="s">
        <v>478</v>
      </c>
      <c r="Q275" s="1">
        <f ca="1">IF(U$3=0,IF(H275&gt;88,G275+3,G275),((G275+0.2*H275)/1.15))</f>
        <v>38</v>
      </c>
      <c r="R275" t="s">
        <v>480</v>
      </c>
      <c r="S275" s="1">
        <f ca="1">('Attribute weighting'!$B$11*(E275)+'Attribute weighting'!$C$11*(G275)+'Attribute weighting'!$D$11*(J275))</f>
        <v>33.19</v>
      </c>
    </row>
    <row r="276" spans="1:19">
      <c r="A276" t="s">
        <v>68</v>
      </c>
      <c r="B276" t="s">
        <v>798</v>
      </c>
      <c r="C276" t="s">
        <v>314</v>
      </c>
      <c r="D276" t="s">
        <v>192</v>
      </c>
      <c r="E276">
        <v>38</v>
      </c>
      <c r="F276">
        <v>69</v>
      </c>
      <c r="G276">
        <v>38</v>
      </c>
      <c r="H276">
        <v>25</v>
      </c>
      <c r="I276">
        <v>81</v>
      </c>
      <c r="J276">
        <v>25</v>
      </c>
      <c r="K276" t="s">
        <v>250</v>
      </c>
      <c r="L276">
        <v>2</v>
      </c>
      <c r="M276">
        <v>4</v>
      </c>
      <c r="N276" t="s">
        <v>108</v>
      </c>
      <c r="P276" t="s">
        <v>478</v>
      </c>
      <c r="Q276" s="1">
        <f ca="1">IF(U$3=0,IF(H276&gt;88,G276+3,G276),((G276+0.2*H276)/1.15))</f>
        <v>38</v>
      </c>
      <c r="R276" t="s">
        <v>480</v>
      </c>
      <c r="S276" s="1">
        <f ca="1">('Attribute weighting'!$B$11*(E276)+'Attribute weighting'!$C$11*(G276)+'Attribute weighting'!$D$11*(J276))</f>
        <v>33.19</v>
      </c>
    </row>
    <row r="277" spans="1:19">
      <c r="A277" t="s">
        <v>71</v>
      </c>
      <c r="B277" t="s">
        <v>799</v>
      </c>
      <c r="C277" t="s">
        <v>190</v>
      </c>
      <c r="D277" t="s">
        <v>88</v>
      </c>
      <c r="E277">
        <v>38</v>
      </c>
      <c r="F277">
        <v>69</v>
      </c>
      <c r="G277">
        <v>50</v>
      </c>
      <c r="H277">
        <v>13</v>
      </c>
      <c r="I277">
        <v>81</v>
      </c>
      <c r="J277">
        <v>75</v>
      </c>
      <c r="K277" t="s">
        <v>150</v>
      </c>
      <c r="L277">
        <v>10</v>
      </c>
      <c r="M277">
        <v>12</v>
      </c>
      <c r="N277" t="s">
        <v>272</v>
      </c>
      <c r="S277" s="1">
        <f ca="1">('Attribute weighting'!$B$11*(E277)+'Attribute weighting'!$C$11*(G277)+'Attribute weighting'!$D$11*(J277))</f>
        <v>58.649999999999991</v>
      </c>
    </row>
    <row r="278" spans="1:19">
      <c r="A278" t="s">
        <v>76</v>
      </c>
      <c r="B278" t="s">
        <v>800</v>
      </c>
      <c r="C278" t="s">
        <v>327</v>
      </c>
      <c r="D278" t="s">
        <v>256</v>
      </c>
      <c r="E278">
        <v>44</v>
      </c>
      <c r="F278">
        <v>69</v>
      </c>
      <c r="G278">
        <v>63</v>
      </c>
      <c r="H278">
        <v>13</v>
      </c>
      <c r="I278">
        <v>81</v>
      </c>
      <c r="J278">
        <v>75</v>
      </c>
      <c r="K278" t="s">
        <v>150</v>
      </c>
      <c r="L278">
        <v>10</v>
      </c>
      <c r="M278">
        <v>12</v>
      </c>
      <c r="N278" t="s">
        <v>272</v>
      </c>
      <c r="S278" s="1">
        <f ca="1">('Attribute weighting'!$B$11*(E278)+'Attribute weighting'!$C$11*(G278)+'Attribute weighting'!$D$11*(J278))</f>
        <v>66.490000000000009</v>
      </c>
    </row>
    <row r="279" spans="1:19">
      <c r="A279" t="s">
        <v>79</v>
      </c>
      <c r="B279" t="s">
        <v>796</v>
      </c>
      <c r="C279" t="s">
        <v>336</v>
      </c>
      <c r="D279" t="s">
        <v>85</v>
      </c>
      <c r="E279">
        <v>44</v>
      </c>
      <c r="F279">
        <v>69</v>
      </c>
      <c r="G279">
        <v>56</v>
      </c>
      <c r="H279">
        <v>13</v>
      </c>
      <c r="I279">
        <v>81</v>
      </c>
      <c r="J279">
        <v>75</v>
      </c>
      <c r="K279" t="s">
        <v>150</v>
      </c>
      <c r="L279">
        <v>10</v>
      </c>
      <c r="M279">
        <v>12</v>
      </c>
      <c r="N279" t="s">
        <v>272</v>
      </c>
      <c r="S279" s="1">
        <f ca="1">('Attribute weighting'!$B$11*(E279)+'Attribute weighting'!$C$11*(G279)+'Attribute weighting'!$D$11*(J279))</f>
        <v>62.43</v>
      </c>
    </row>
    <row r="280" spans="1:19">
      <c r="A280" t="s">
        <v>83</v>
      </c>
      <c r="B280" t="s">
        <v>772</v>
      </c>
      <c r="C280" t="s">
        <v>120</v>
      </c>
      <c r="D280" t="s">
        <v>78</v>
      </c>
      <c r="E280">
        <v>25</v>
      </c>
      <c r="F280">
        <v>69</v>
      </c>
      <c r="G280">
        <v>19</v>
      </c>
      <c r="H280">
        <v>13</v>
      </c>
      <c r="I280">
        <v>81</v>
      </c>
      <c r="J280">
        <v>50</v>
      </c>
      <c r="K280" t="s">
        <v>150</v>
      </c>
      <c r="L280">
        <v>6</v>
      </c>
      <c r="M280">
        <v>12</v>
      </c>
      <c r="N280" t="s">
        <v>108</v>
      </c>
      <c r="S280" s="1">
        <f ca="1">('Attribute weighting'!$B$11*(E280)+'Attribute weighting'!$C$11*(G280)+'Attribute weighting'!$D$11*(J280))</f>
        <v>30.77</v>
      </c>
    </row>
    <row r="281" spans="1:19">
      <c r="A281" t="s">
        <v>86</v>
      </c>
      <c r="B281" t="s">
        <v>802</v>
      </c>
      <c r="C281" t="s">
        <v>363</v>
      </c>
      <c r="D281" t="s">
        <v>91</v>
      </c>
      <c r="E281">
        <v>38</v>
      </c>
      <c r="F281">
        <v>69</v>
      </c>
      <c r="G281">
        <v>50</v>
      </c>
      <c r="H281">
        <v>13</v>
      </c>
      <c r="I281">
        <v>81</v>
      </c>
      <c r="J281">
        <v>63</v>
      </c>
      <c r="K281" t="s">
        <v>150</v>
      </c>
      <c r="L281">
        <v>8</v>
      </c>
      <c r="M281">
        <v>11</v>
      </c>
      <c r="N281" t="s">
        <v>58</v>
      </c>
      <c r="S281" s="1">
        <f ca="1">('Attribute weighting'!$B$11*(E281)+'Attribute weighting'!$C$11*(G281)+'Attribute weighting'!$D$11*(J281))</f>
        <v>54.209999999999994</v>
      </c>
    </row>
    <row r="282" spans="1:19">
      <c r="A282" t="s">
        <v>89</v>
      </c>
      <c r="B282" t="s">
        <v>803</v>
      </c>
      <c r="C282" t="s">
        <v>60</v>
      </c>
      <c r="D282" t="s">
        <v>239</v>
      </c>
      <c r="E282">
        <v>25</v>
      </c>
      <c r="F282">
        <v>69</v>
      </c>
      <c r="G282">
        <v>44</v>
      </c>
      <c r="H282">
        <v>13</v>
      </c>
      <c r="I282">
        <v>81</v>
      </c>
      <c r="J282">
        <v>44</v>
      </c>
      <c r="K282" t="s">
        <v>62</v>
      </c>
      <c r="L282">
        <v>5</v>
      </c>
      <c r="M282">
        <v>10</v>
      </c>
      <c r="N282" t="s">
        <v>108</v>
      </c>
      <c r="S282" s="1">
        <f ca="1">('Attribute weighting'!$B$11*(E282)+'Attribute weighting'!$C$11*(G282)+'Attribute weighting'!$D$11*(J282))</f>
        <v>43.05</v>
      </c>
    </row>
    <row r="283" spans="1:19">
      <c r="A283" t="s">
        <v>92</v>
      </c>
      <c r="B283" t="s">
        <v>804</v>
      </c>
      <c r="C283" t="s">
        <v>305</v>
      </c>
      <c r="D283" t="s">
        <v>184</v>
      </c>
      <c r="E283">
        <v>25</v>
      </c>
      <c r="F283">
        <v>69</v>
      </c>
      <c r="G283">
        <v>31</v>
      </c>
      <c r="H283">
        <v>50</v>
      </c>
      <c r="R283" s="1">
        <f>MAX(Q271:Q272)</f>
        <v>51.1</v>
      </c>
      <c r="S283" t="s">
        <v>475</v>
      </c>
    </row>
    <row r="284" spans="1:19">
      <c r="A284" t="s">
        <v>95</v>
      </c>
      <c r="B284" t="s">
        <v>805</v>
      </c>
      <c r="C284" t="s">
        <v>193</v>
      </c>
      <c r="D284" t="s">
        <v>259</v>
      </c>
      <c r="E284">
        <v>25</v>
      </c>
      <c r="F284">
        <v>69</v>
      </c>
      <c r="G284">
        <v>31</v>
      </c>
      <c r="H284">
        <v>63</v>
      </c>
      <c r="R284" s="1">
        <f>MAX(Q273:Q276)</f>
        <v>44</v>
      </c>
      <c r="S284" t="s">
        <v>476</v>
      </c>
    </row>
    <row r="285" spans="1:19">
      <c r="A285" t="s">
        <v>97</v>
      </c>
      <c r="B285" t="s">
        <v>806</v>
      </c>
      <c r="C285" t="s">
        <v>351</v>
      </c>
      <c r="D285" t="s">
        <v>212</v>
      </c>
      <c r="E285">
        <v>25</v>
      </c>
      <c r="F285">
        <v>69</v>
      </c>
      <c r="G285">
        <v>44</v>
      </c>
      <c r="H285">
        <v>69</v>
      </c>
      <c r="R285" s="1">
        <f>U271</f>
        <v>57</v>
      </c>
      <c r="S285" t="s">
        <v>481</v>
      </c>
    </row>
    <row r="286" spans="1:19">
      <c r="A286" t="s">
        <v>100</v>
      </c>
      <c r="B286" t="s">
        <v>807</v>
      </c>
      <c r="C286" t="s">
        <v>274</v>
      </c>
      <c r="D286" t="s">
        <v>308</v>
      </c>
      <c r="E286">
        <v>25</v>
      </c>
      <c r="F286">
        <v>69</v>
      </c>
      <c r="G286">
        <v>25</v>
      </c>
      <c r="H286">
        <v>50</v>
      </c>
      <c r="R286" s="1">
        <f>0.7*MAX(S274:S282)+0.3*LARGE(S277:S282,2)</f>
        <v>65.272000000000006</v>
      </c>
      <c r="S286" t="s">
        <v>1636</v>
      </c>
    </row>
    <row r="287" spans="1:19">
      <c r="A287" t="s">
        <v>102</v>
      </c>
      <c r="B287" t="s">
        <v>808</v>
      </c>
      <c r="C287" t="s">
        <v>138</v>
      </c>
      <c r="D287" t="s">
        <v>177</v>
      </c>
      <c r="E287">
        <v>25</v>
      </c>
      <c r="F287">
        <v>69</v>
      </c>
      <c r="G287">
        <v>25</v>
      </c>
      <c r="H287">
        <v>50</v>
      </c>
      <c r="R287" s="1">
        <f>(AVERAGE(H283:H287)+MIN(H283,H283:H287))/2</f>
        <v>53.2</v>
      </c>
      <c r="S287" t="s">
        <v>470</v>
      </c>
    </row>
    <row r="288" spans="1:19">
      <c r="A288" t="s">
        <v>105</v>
      </c>
      <c r="B288" t="s">
        <v>280</v>
      </c>
      <c r="C288" t="s">
        <v>240</v>
      </c>
      <c r="D288" t="s">
        <v>247</v>
      </c>
      <c r="E288">
        <v>38</v>
      </c>
      <c r="F288">
        <v>50</v>
      </c>
      <c r="G288">
        <v>56</v>
      </c>
      <c r="H288">
        <v>56</v>
      </c>
      <c r="I288">
        <v>19</v>
      </c>
      <c r="J288">
        <v>56</v>
      </c>
      <c r="K288" t="s">
        <v>809</v>
      </c>
      <c r="L288" t="s">
        <v>108</v>
      </c>
      <c r="P288" s="1">
        <f ca="1">IF(U$3=0,'Attribute weighting'!$B$15*E288+'Attribute weighting'!$C$15*F288+'Attribute weighting'!$D$15*G288+'Attribute weighting'!$E$15*H288+'Attribute weighting'!$F$15*I288,E288+F288+0.5*G288+0.5*H288+3*I288)</f>
        <v>49.350000000000009</v>
      </c>
      <c r="R288" s="1"/>
    </row>
    <row r="289" spans="1:19">
      <c r="A289" t="s">
        <v>109</v>
      </c>
      <c r="B289" t="s">
        <v>810</v>
      </c>
      <c r="C289" t="s">
        <v>242</v>
      </c>
      <c r="D289" t="s">
        <v>110</v>
      </c>
      <c r="E289">
        <v>25</v>
      </c>
      <c r="F289">
        <v>31</v>
      </c>
      <c r="G289">
        <v>38</v>
      </c>
      <c r="H289">
        <v>50</v>
      </c>
      <c r="I289">
        <v>19</v>
      </c>
      <c r="J289">
        <v>44</v>
      </c>
      <c r="K289" t="s">
        <v>175</v>
      </c>
      <c r="L289" t="s">
        <v>108</v>
      </c>
      <c r="P289" s="1">
        <f ca="1">IF(U$3=0,'Attribute weighting'!$B$15*E289+'Attribute weighting'!$C$15*F289+'Attribute weighting'!$D$15*G289+'Attribute weighting'!$E$15*H289+'Attribute weighting'!$F$15*I289,E289+F289+0.5*G289+0.5*H289+3*I289)</f>
        <v>39.050000000000004</v>
      </c>
      <c r="R289" s="1"/>
    </row>
    <row r="290" spans="1:19">
      <c r="A290" t="s">
        <v>111</v>
      </c>
      <c r="B290" t="s">
        <v>811</v>
      </c>
      <c r="C290" t="s">
        <v>287</v>
      </c>
      <c r="D290" t="s">
        <v>174</v>
      </c>
      <c r="E290">
        <v>25</v>
      </c>
      <c r="F290">
        <v>38</v>
      </c>
      <c r="G290">
        <v>50</v>
      </c>
      <c r="H290">
        <v>56</v>
      </c>
      <c r="I290">
        <v>19</v>
      </c>
      <c r="J290">
        <v>56</v>
      </c>
      <c r="K290" t="s">
        <v>812</v>
      </c>
      <c r="L290" t="s">
        <v>108</v>
      </c>
      <c r="P290" s="1">
        <f ca="1">IF(U$3=0,'Attribute weighting'!$B$15*E290+'Attribute weighting'!$C$15*F290+'Attribute weighting'!$D$15*G290+'Attribute weighting'!$E$15*H290+'Attribute weighting'!$F$15*I290,E290+F290+0.5*G290+0.5*H290+3*I290)</f>
        <v>44.050000000000004</v>
      </c>
      <c r="R290" s="1"/>
    </row>
    <row r="291" spans="1:19">
      <c r="A291" t="s">
        <v>114</v>
      </c>
      <c r="B291" t="s">
        <v>813</v>
      </c>
      <c r="C291" t="s">
        <v>278</v>
      </c>
      <c r="D291" t="s">
        <v>124</v>
      </c>
      <c r="E291">
        <v>25</v>
      </c>
      <c r="F291">
        <v>31</v>
      </c>
      <c r="G291">
        <v>38</v>
      </c>
      <c r="H291">
        <v>31</v>
      </c>
      <c r="I291">
        <v>31</v>
      </c>
      <c r="J291">
        <v>38</v>
      </c>
      <c r="K291" t="s">
        <v>704</v>
      </c>
      <c r="L291" t="s">
        <v>50</v>
      </c>
      <c r="P291" s="1">
        <f ca="1">IF(U$3=0,'Attribute weighting'!$B$18*E291+'Attribute weighting'!$C$18*F291+'Attribute weighting'!$D$18*G291+'Attribute weighting'!$E$18*H291+'Attribute weighting'!$F$18*I291,E291+F291+0.5*G291+0.5*H291+3*I291)</f>
        <v>29.720000000000002</v>
      </c>
      <c r="R291" s="1">
        <f ca="1">(0.3*AVERAGE(P288:P290)+0.7*MAX(P288:P290))</f>
        <v>47.790000000000006</v>
      </c>
      <c r="S291" t="s">
        <v>1701</v>
      </c>
    </row>
    <row r="292" spans="1:19">
      <c r="A292" t="s">
        <v>116</v>
      </c>
      <c r="B292" t="s">
        <v>814</v>
      </c>
      <c r="C292" t="s">
        <v>562</v>
      </c>
      <c r="D292" t="s">
        <v>222</v>
      </c>
      <c r="E292">
        <v>25</v>
      </c>
      <c r="F292">
        <v>38</v>
      </c>
      <c r="G292">
        <v>44</v>
      </c>
      <c r="H292">
        <v>38</v>
      </c>
      <c r="I292">
        <v>19</v>
      </c>
      <c r="J292">
        <v>38</v>
      </c>
      <c r="K292" t="s">
        <v>74</v>
      </c>
      <c r="L292" t="s">
        <v>67</v>
      </c>
      <c r="P292" s="1">
        <f ca="1">IF(U$3=0,'Attribute weighting'!$B$18*E292+'Attribute weighting'!$C$18*F292+'Attribute weighting'!$D$18*G292+'Attribute weighting'!$E$18*H292+'Attribute weighting'!$F$18*I292,E292+F292+0.5*G292+0.5*H292+3*I292)</f>
        <v>30.51</v>
      </c>
      <c r="R292" s="1">
        <f ca="1">(AVERAGE(E291:E294)+AVERAGE(F291:F294)+(0.5*AVERAGE(G291:G294)))</f>
        <v>87.75</v>
      </c>
      <c r="S292" t="s">
        <v>471</v>
      </c>
    </row>
    <row r="293" spans="1:19">
      <c r="A293" t="s">
        <v>119</v>
      </c>
      <c r="B293" t="s">
        <v>815</v>
      </c>
      <c r="C293" t="s">
        <v>168</v>
      </c>
      <c r="D293" t="s">
        <v>115</v>
      </c>
      <c r="E293">
        <v>25</v>
      </c>
      <c r="F293">
        <v>31</v>
      </c>
      <c r="G293">
        <v>38</v>
      </c>
      <c r="H293">
        <v>31</v>
      </c>
      <c r="I293">
        <v>19</v>
      </c>
      <c r="J293">
        <v>38</v>
      </c>
      <c r="K293" t="s">
        <v>66</v>
      </c>
      <c r="L293" t="s">
        <v>67</v>
      </c>
      <c r="P293" s="1">
        <f ca="1">IF(U$3=0,'Attribute weighting'!$B$18*E293+'Attribute weighting'!$C$18*F293+'Attribute weighting'!$D$18*G293+'Attribute weighting'!$E$18*H293+'Attribute weighting'!$F$18*I293,E293+F293+0.5*G293+0.5*H293+3*I293)</f>
        <v>27.320000000000004</v>
      </c>
      <c r="R293" s="1">
        <f ca="1">0.3*AVERAGE(H291:H294)+0.7*MAX(H291:H294)</f>
        <v>56.324999999999996</v>
      </c>
      <c r="S293" t="s">
        <v>486</v>
      </c>
    </row>
    <row r="294" spans="1:19">
      <c r="A294" t="s">
        <v>122</v>
      </c>
      <c r="B294" t="s">
        <v>816</v>
      </c>
      <c r="C294" t="s">
        <v>307</v>
      </c>
      <c r="D294" t="s">
        <v>261</v>
      </c>
      <c r="E294">
        <v>38</v>
      </c>
      <c r="F294">
        <v>50</v>
      </c>
      <c r="G294">
        <v>56</v>
      </c>
      <c r="H294">
        <v>63</v>
      </c>
      <c r="I294">
        <v>19</v>
      </c>
      <c r="J294">
        <v>69</v>
      </c>
      <c r="K294" t="s">
        <v>812</v>
      </c>
      <c r="L294" t="s">
        <v>108</v>
      </c>
      <c r="P294" s="1">
        <f ca="1">IF(U$3=0,'Attribute weighting'!$B$18*E294+'Attribute weighting'!$C$18*F294+'Attribute weighting'!$D$18*G294+'Attribute weighting'!$E$18*H294+'Attribute weighting'!$F$18*I294,E294+F294+0.5*G294+0.5*H294+3*I294)</f>
        <v>41.089999999999996</v>
      </c>
      <c r="R294" s="1">
        <f ca="1">0.3*AVERAGE(I291:I294)+0.7*MAX(I291:I294)</f>
        <v>28.299999999999997</v>
      </c>
      <c r="S294" t="s">
        <v>487</v>
      </c>
    </row>
    <row r="295" spans="1:19">
      <c r="A295" t="s">
        <v>126</v>
      </c>
      <c r="B295" t="s">
        <v>817</v>
      </c>
      <c r="C295" t="s">
        <v>252</v>
      </c>
      <c r="D295" t="s">
        <v>56</v>
      </c>
      <c r="E295">
        <v>38</v>
      </c>
      <c r="F295">
        <v>50</v>
      </c>
      <c r="G295">
        <v>63</v>
      </c>
      <c r="H295">
        <v>44</v>
      </c>
      <c r="I295">
        <v>75</v>
      </c>
      <c r="J295">
        <v>75</v>
      </c>
      <c r="K295" t="s">
        <v>541</v>
      </c>
      <c r="L295" t="s">
        <v>818</v>
      </c>
      <c r="P295" s="1">
        <f ca="1">IF(U$3=0,'Attribute weighting'!$B$21*E295+'Attribute weighting'!$C$21*F295+'Attribute weighting'!$D$21*G295+'Attribute weighting'!$E$21*H295+'Attribute weighting'!$F$21*I295,E295+F295+0.5*G295+0.5*H295+3*I295)</f>
        <v>55.8</v>
      </c>
      <c r="R295" s="1">
        <f ca="1">'Attribute weighting'!$A$32*(LARGE(P291:P294,1))+'Attribute weighting'!$B$32*(LARGE(P291:P294,2))+'Attribute weighting'!$C$32*(LARGE(P291:P294,3))+'Attribute weighting'!$D$32*(LARGE(P291:P294,4))</f>
        <v>33.945999999999998</v>
      </c>
      <c r="S295" t="s">
        <v>488</v>
      </c>
    </row>
    <row r="296" spans="1:19">
      <c r="A296" t="s">
        <v>129</v>
      </c>
      <c r="B296" t="s">
        <v>819</v>
      </c>
      <c r="C296" t="s">
        <v>516</v>
      </c>
      <c r="D296" t="s">
        <v>322</v>
      </c>
      <c r="E296">
        <v>25</v>
      </c>
      <c r="F296">
        <v>31</v>
      </c>
      <c r="G296">
        <v>44</v>
      </c>
      <c r="H296">
        <v>31</v>
      </c>
      <c r="I296">
        <v>56</v>
      </c>
      <c r="J296">
        <v>50</v>
      </c>
      <c r="K296" t="s">
        <v>541</v>
      </c>
      <c r="L296" t="s">
        <v>357</v>
      </c>
      <c r="P296" s="1">
        <f ca="1">IF(U$3=0,'Attribute weighting'!$B$21*E296+'Attribute weighting'!$C$21*F296+'Attribute weighting'!$D$21*G296+'Attribute weighting'!$E$21*H296+'Attribute weighting'!$F$21*I296,E296+F296+0.5*G296+0.5*H296+3*I296)</f>
        <v>38.75</v>
      </c>
      <c r="R296" s="1">
        <f ca="1">(AVERAGE(E295:E298)+AVERAGE(F295:F298)+(0.5*AVERAGE(G295:G298)))/2.5</f>
        <v>36.950000000000003</v>
      </c>
      <c r="S296" t="s">
        <v>472</v>
      </c>
    </row>
    <row r="297" spans="1:19">
      <c r="A297" t="s">
        <v>132</v>
      </c>
      <c r="B297" t="s">
        <v>820</v>
      </c>
      <c r="C297" t="s">
        <v>560</v>
      </c>
      <c r="D297" t="s">
        <v>225</v>
      </c>
      <c r="E297">
        <v>31</v>
      </c>
      <c r="F297">
        <v>38</v>
      </c>
      <c r="G297">
        <v>50</v>
      </c>
      <c r="H297">
        <v>44</v>
      </c>
      <c r="I297">
        <v>56</v>
      </c>
      <c r="J297">
        <v>44</v>
      </c>
      <c r="K297" t="s">
        <v>541</v>
      </c>
      <c r="L297" t="s">
        <v>357</v>
      </c>
      <c r="P297" s="1">
        <f ca="1">IF(U$3=0,'Attribute weighting'!$B$21*E297+'Attribute weighting'!$C$21*F297+'Attribute weighting'!$D$21*G297+'Attribute weighting'!$E$21*H297+'Attribute weighting'!$F$21*I297,E297+F297+0.5*G297+0.5*H297+3*I297)</f>
        <v>43.274999999999999</v>
      </c>
      <c r="R297" s="1">
        <f ca="1">0.7*MAX(I295:I298)+0.3*AVERAGE(I295:I298)</f>
        <v>70.275000000000006</v>
      </c>
      <c r="S297" t="s">
        <v>473</v>
      </c>
    </row>
    <row r="298" spans="1:19">
      <c r="A298" t="s">
        <v>135</v>
      </c>
      <c r="B298" t="s">
        <v>821</v>
      </c>
      <c r="C298" t="s">
        <v>206</v>
      </c>
      <c r="D298" t="s">
        <v>70</v>
      </c>
      <c r="E298">
        <v>25</v>
      </c>
      <c r="F298">
        <v>31</v>
      </c>
      <c r="G298">
        <v>44</v>
      </c>
      <c r="H298">
        <v>44</v>
      </c>
      <c r="I298">
        <v>50</v>
      </c>
      <c r="J298">
        <v>44</v>
      </c>
      <c r="K298" t="s">
        <v>128</v>
      </c>
      <c r="L298" t="s">
        <v>245</v>
      </c>
      <c r="P298" s="1">
        <f ca="1">IF(U$3=0,'Attribute weighting'!$B$21*E298+'Attribute weighting'!$C$21*F298+'Attribute weighting'!$D$21*G298+'Attribute weighting'!$E$21*H298+'Attribute weighting'!$F$21*I298,E298+F298+0.5*G298+0.5*H298+3*I298)</f>
        <v>37.299999999999997</v>
      </c>
      <c r="R298" s="1">
        <f ca="1">0.4*MAX(H295:H298)+0.4*MIN(H295:H298)+0.2*AVERAGE(H295:H298)</f>
        <v>38.15</v>
      </c>
      <c r="S298" t="s">
        <v>474</v>
      </c>
    </row>
    <row r="299" spans="1:19">
      <c r="A299" t="s">
        <v>137</v>
      </c>
      <c r="B299" t="s">
        <v>822</v>
      </c>
      <c r="C299" t="s">
        <v>302</v>
      </c>
      <c r="D299" t="s">
        <v>53</v>
      </c>
      <c r="E299">
        <v>56</v>
      </c>
      <c r="F299">
        <v>81</v>
      </c>
      <c r="G299">
        <v>81</v>
      </c>
      <c r="H299">
        <v>31</v>
      </c>
      <c r="I299">
        <v>38</v>
      </c>
      <c r="J299">
        <v>31</v>
      </c>
      <c r="K299" t="s">
        <v>330</v>
      </c>
      <c r="R299" s="1">
        <f ca="1">'Attribute weighting'!$A$35*(LARGE(P295:P298,1))+'Attribute weighting'!$B$35*(LARGE(P295:P298,2))+'Attribute weighting'!$C$35*(LARGE(P295:P298,3))+'Attribute weighting'!$D$35*(LARGE(P295:P298,4))</f>
        <v>47.234999999999992</v>
      </c>
      <c r="S299" t="s">
        <v>485</v>
      </c>
    </row>
    <row r="300" spans="1:19">
      <c r="A300" t="s">
        <v>141</v>
      </c>
      <c r="B300" t="s">
        <v>823</v>
      </c>
      <c r="C300" t="s">
        <v>231</v>
      </c>
      <c r="D300" t="s">
        <v>139</v>
      </c>
      <c r="E300">
        <v>25</v>
      </c>
      <c r="F300">
        <v>56</v>
      </c>
      <c r="G300">
        <v>44</v>
      </c>
      <c r="H300">
        <v>31</v>
      </c>
      <c r="I300">
        <v>69</v>
      </c>
      <c r="J300">
        <v>56</v>
      </c>
      <c r="K300" t="s">
        <v>328</v>
      </c>
    </row>
    <row r="301" spans="1:19">
      <c r="A301" t="s">
        <v>145</v>
      </c>
      <c r="B301" t="s">
        <v>824</v>
      </c>
    </row>
    <row r="302" spans="1:19">
      <c r="A302" t="s">
        <v>147</v>
      </c>
      <c r="B302" t="s">
        <v>824</v>
      </c>
    </row>
    <row r="304" spans="1:19">
      <c r="A304" t="s">
        <v>825</v>
      </c>
      <c r="B304" t="s">
        <v>45</v>
      </c>
    </row>
    <row r="305" spans="1:21">
      <c r="A305" t="s">
        <v>826</v>
      </c>
      <c r="B305" t="s">
        <v>827</v>
      </c>
      <c r="Q305" s="1"/>
      <c r="S305" s="1"/>
    </row>
    <row r="306" spans="1:21">
      <c r="A306" t="s">
        <v>46</v>
      </c>
      <c r="B306" t="s">
        <v>828</v>
      </c>
      <c r="C306" t="s">
        <v>309</v>
      </c>
      <c r="D306" t="s">
        <v>230</v>
      </c>
      <c r="E306">
        <v>25</v>
      </c>
      <c r="F306">
        <v>69</v>
      </c>
      <c r="G306">
        <v>13</v>
      </c>
      <c r="H306">
        <v>13</v>
      </c>
      <c r="I306">
        <v>75</v>
      </c>
      <c r="J306">
        <v>25</v>
      </c>
      <c r="K306">
        <f>J306</f>
        <v>25</v>
      </c>
      <c r="L306">
        <v>38</v>
      </c>
      <c r="M306" t="s">
        <v>49</v>
      </c>
      <c r="N306">
        <v>3</v>
      </c>
      <c r="O306" t="s">
        <v>82</v>
      </c>
      <c r="P306" t="s">
        <v>479</v>
      </c>
      <c r="Q306" s="1">
        <f ca="1">IF(U$4=0,((('Attribute weighting'!$C$5*$I306+'Attribute weighting'!$D$5*$J306+'Attribute weighting'!$E$5*$L306)+('Attribute weighting'!$B$5*$G306))),(((0.4*$I306+0.3*$J306+0.7*$K306+0.05*$L306)+(0.75*($G306+38)))/2.2))</f>
        <v>28.349999999999998</v>
      </c>
      <c r="R306" t="s">
        <v>477</v>
      </c>
      <c r="S306" s="1">
        <f ca="1">(((0.4*$I306+0.3*$J306+0.7*$K306+0.05*$L306)/1.45))</f>
        <v>39.241379310344826</v>
      </c>
      <c r="T306" s="1" t="s">
        <v>478</v>
      </c>
      <c r="U306" s="1">
        <f>($G306+38)</f>
        <v>51</v>
      </c>
    </row>
    <row r="307" spans="1:21">
      <c r="A307" t="s">
        <v>51</v>
      </c>
      <c r="B307" t="s">
        <v>829</v>
      </c>
      <c r="C307" t="s">
        <v>294</v>
      </c>
      <c r="D307" t="s">
        <v>81</v>
      </c>
      <c r="E307">
        <v>25</v>
      </c>
      <c r="F307">
        <v>69</v>
      </c>
      <c r="G307">
        <v>13</v>
      </c>
      <c r="H307">
        <v>13</v>
      </c>
      <c r="I307">
        <v>44</v>
      </c>
      <c r="J307">
        <v>38</v>
      </c>
      <c r="K307">
        <f>J307</f>
        <v>38</v>
      </c>
      <c r="L307">
        <v>38</v>
      </c>
      <c r="M307" t="s">
        <v>49</v>
      </c>
      <c r="N307">
        <v>2</v>
      </c>
      <c r="O307" t="s">
        <v>82</v>
      </c>
      <c r="P307" t="s">
        <v>479</v>
      </c>
      <c r="Q307" s="1">
        <f ca="1">IF(U$4=0,((('Attribute weighting'!$C$5*$I307+'Attribute weighting'!$D$5*$J307+'Attribute weighting'!$E$5*$L307)+('Attribute weighting'!$B$5*$G307))),(((0.4*$I307+0.3*$J307+0.7*$K307+0.05*$L307)+(0.75*($G307+38)))/2.2))</f>
        <v>28.9</v>
      </c>
      <c r="R307" t="s">
        <v>477</v>
      </c>
      <c r="S307" s="1">
        <f ca="1">(((0.4*$I307+0.3*$J307+0.7*$K307+0.05*$L307)/1.45))</f>
        <v>39.655172413793103</v>
      </c>
      <c r="T307" s="1" t="s">
        <v>478</v>
      </c>
      <c r="U307" s="1">
        <f>($G307+38)</f>
        <v>51</v>
      </c>
    </row>
    <row r="308" spans="1:21">
      <c r="A308" t="s">
        <v>54</v>
      </c>
      <c r="B308" t="s">
        <v>830</v>
      </c>
      <c r="C308" t="s">
        <v>231</v>
      </c>
      <c r="D308" t="s">
        <v>131</v>
      </c>
      <c r="E308">
        <v>38</v>
      </c>
      <c r="F308">
        <v>69</v>
      </c>
      <c r="G308">
        <v>38</v>
      </c>
      <c r="H308">
        <v>38</v>
      </c>
      <c r="I308">
        <v>81</v>
      </c>
      <c r="J308">
        <v>44</v>
      </c>
      <c r="K308" t="s">
        <v>62</v>
      </c>
      <c r="L308">
        <v>4</v>
      </c>
      <c r="M308">
        <v>5</v>
      </c>
      <c r="N308" t="s">
        <v>272</v>
      </c>
      <c r="P308" t="s">
        <v>478</v>
      </c>
      <c r="Q308" s="1">
        <f ca="1">IF(U$3=0,IF(H308&gt;88,G308+3,G308),((G308+0.2*H308)/1.15))</f>
        <v>38</v>
      </c>
      <c r="R308" t="s">
        <v>480</v>
      </c>
      <c r="S308" s="1">
        <f ca="1">('Attribute weighting'!$B$11*(E308)+'Attribute weighting'!$C$11*(G308)+'Attribute weighting'!$D$11*(J308))</f>
        <v>40.22</v>
      </c>
    </row>
    <row r="309" spans="1:21">
      <c r="A309" t="s">
        <v>59</v>
      </c>
      <c r="B309" t="s">
        <v>831</v>
      </c>
      <c r="C309" t="s">
        <v>327</v>
      </c>
      <c r="D309" t="s">
        <v>202</v>
      </c>
      <c r="E309">
        <v>38</v>
      </c>
      <c r="F309">
        <v>69</v>
      </c>
      <c r="G309">
        <v>38</v>
      </c>
      <c r="H309">
        <v>31</v>
      </c>
      <c r="I309">
        <v>81</v>
      </c>
      <c r="J309">
        <v>44</v>
      </c>
      <c r="K309" t="s">
        <v>66</v>
      </c>
      <c r="L309">
        <v>4</v>
      </c>
      <c r="M309">
        <v>5</v>
      </c>
      <c r="N309" t="s">
        <v>108</v>
      </c>
      <c r="P309" t="s">
        <v>478</v>
      </c>
      <c r="Q309" s="1">
        <f ca="1">IF(U$3=0,IF(H309&gt;88,G309+3,G309),((G309+0.2*H309)/1.15))</f>
        <v>38</v>
      </c>
      <c r="R309" t="s">
        <v>480</v>
      </c>
      <c r="S309" s="1">
        <f ca="1">('Attribute weighting'!$B$11*(E309)+'Attribute weighting'!$C$11*(G309)+'Attribute weighting'!$D$11*(J309))</f>
        <v>40.22</v>
      </c>
    </row>
    <row r="310" spans="1:21">
      <c r="A310" t="s">
        <v>64</v>
      </c>
      <c r="B310" t="s">
        <v>832</v>
      </c>
      <c r="C310" t="s">
        <v>625</v>
      </c>
      <c r="D310" t="s">
        <v>156</v>
      </c>
      <c r="E310">
        <v>38</v>
      </c>
      <c r="F310">
        <v>69</v>
      </c>
      <c r="G310">
        <v>38</v>
      </c>
      <c r="H310">
        <v>31</v>
      </c>
      <c r="I310">
        <v>81</v>
      </c>
      <c r="J310">
        <v>25</v>
      </c>
      <c r="K310" t="s">
        <v>128</v>
      </c>
      <c r="L310">
        <v>2</v>
      </c>
      <c r="M310">
        <v>5</v>
      </c>
      <c r="N310" t="s">
        <v>108</v>
      </c>
      <c r="P310" t="s">
        <v>478</v>
      </c>
      <c r="Q310" s="1">
        <f ca="1">IF(U$3=0,IF(H310&gt;88,G310+3,G310),((G310+0.2*H310)/1.15))</f>
        <v>38</v>
      </c>
      <c r="R310" t="s">
        <v>480</v>
      </c>
      <c r="S310" s="1">
        <f ca="1">('Attribute weighting'!$B$11*(E310)+'Attribute weighting'!$C$11*(G310)+'Attribute weighting'!$D$11*(J310))</f>
        <v>33.19</v>
      </c>
    </row>
    <row r="311" spans="1:21">
      <c r="A311" t="s">
        <v>68</v>
      </c>
      <c r="B311" t="s">
        <v>833</v>
      </c>
      <c r="C311" t="s">
        <v>154</v>
      </c>
      <c r="D311" t="s">
        <v>188</v>
      </c>
      <c r="E311">
        <v>38</v>
      </c>
      <c r="F311">
        <v>69</v>
      </c>
      <c r="G311">
        <v>31</v>
      </c>
      <c r="H311">
        <v>19</v>
      </c>
      <c r="I311">
        <v>81</v>
      </c>
      <c r="J311">
        <v>25</v>
      </c>
      <c r="K311" t="s">
        <v>49</v>
      </c>
      <c r="L311">
        <v>2</v>
      </c>
      <c r="M311">
        <v>6</v>
      </c>
      <c r="N311" t="s">
        <v>108</v>
      </c>
      <c r="P311" t="s">
        <v>478</v>
      </c>
      <c r="Q311" s="1">
        <f ca="1">IF(U$3=0,IF(H311&gt;88,G311+3,G311),((G311+0.2*H311)/1.15))</f>
        <v>31</v>
      </c>
      <c r="R311" t="s">
        <v>480</v>
      </c>
      <c r="S311" s="1">
        <f ca="1">('Attribute weighting'!$B$11*(E311)+'Attribute weighting'!$C$11*(G311)+'Attribute weighting'!$D$11*(J311))</f>
        <v>29.13</v>
      </c>
    </row>
    <row r="312" spans="1:21">
      <c r="A312" t="s">
        <v>71</v>
      </c>
      <c r="B312" t="s">
        <v>834</v>
      </c>
      <c r="C312" t="s">
        <v>278</v>
      </c>
      <c r="D312" t="s">
        <v>73</v>
      </c>
      <c r="E312">
        <v>31</v>
      </c>
      <c r="F312">
        <v>69</v>
      </c>
      <c r="G312">
        <v>31</v>
      </c>
      <c r="H312">
        <v>13</v>
      </c>
      <c r="I312">
        <v>81</v>
      </c>
      <c r="J312">
        <v>56</v>
      </c>
      <c r="K312" t="s">
        <v>150</v>
      </c>
      <c r="L312">
        <v>5</v>
      </c>
      <c r="M312">
        <v>6</v>
      </c>
      <c r="N312" t="s">
        <v>203</v>
      </c>
      <c r="S312" s="1">
        <f ca="1">('Attribute weighting'!$B$11*(E312)+'Attribute weighting'!$C$11*(G312)+'Attribute weighting'!$D$11*(J312))</f>
        <v>40.25</v>
      </c>
    </row>
    <row r="313" spans="1:21">
      <c r="A313" t="s">
        <v>76</v>
      </c>
      <c r="B313" t="s">
        <v>835</v>
      </c>
      <c r="C313" t="s">
        <v>133</v>
      </c>
      <c r="D313" t="s">
        <v>78</v>
      </c>
      <c r="E313">
        <v>25</v>
      </c>
      <c r="F313">
        <v>69</v>
      </c>
      <c r="G313">
        <v>25</v>
      </c>
      <c r="H313">
        <v>13</v>
      </c>
      <c r="I313">
        <v>81</v>
      </c>
      <c r="J313">
        <v>44</v>
      </c>
      <c r="K313" t="s">
        <v>150</v>
      </c>
      <c r="L313">
        <v>4</v>
      </c>
      <c r="M313">
        <v>7</v>
      </c>
      <c r="N313" t="s">
        <v>63</v>
      </c>
      <c r="S313" s="1">
        <f ca="1">('Attribute weighting'!$B$11*(E313)+'Attribute weighting'!$C$11*(G313)+'Attribute weighting'!$D$11*(J313))</f>
        <v>32.03</v>
      </c>
    </row>
    <row r="314" spans="1:21">
      <c r="A314" t="s">
        <v>79</v>
      </c>
      <c r="B314" t="s">
        <v>836</v>
      </c>
      <c r="C314" t="s">
        <v>284</v>
      </c>
      <c r="D314" t="s">
        <v>165</v>
      </c>
      <c r="E314">
        <v>25</v>
      </c>
      <c r="F314">
        <v>69</v>
      </c>
      <c r="G314">
        <v>19</v>
      </c>
      <c r="H314">
        <v>13</v>
      </c>
      <c r="I314">
        <v>81</v>
      </c>
      <c r="J314">
        <v>44</v>
      </c>
      <c r="K314" t="s">
        <v>150</v>
      </c>
      <c r="L314">
        <v>4</v>
      </c>
      <c r="M314">
        <v>6</v>
      </c>
      <c r="N314" t="s">
        <v>108</v>
      </c>
      <c r="S314" s="1">
        <f ca="1">('Attribute weighting'!$B$11*(E314)+'Attribute weighting'!$C$11*(G314)+'Attribute weighting'!$D$11*(J314))</f>
        <v>28.55</v>
      </c>
    </row>
    <row r="315" spans="1:21">
      <c r="A315" t="s">
        <v>83</v>
      </c>
      <c r="B315" t="s">
        <v>837</v>
      </c>
      <c r="C315" t="s">
        <v>152</v>
      </c>
      <c r="D315" t="s">
        <v>136</v>
      </c>
      <c r="E315">
        <v>31</v>
      </c>
      <c r="F315">
        <v>69</v>
      </c>
      <c r="G315">
        <v>31</v>
      </c>
      <c r="H315">
        <v>13</v>
      </c>
      <c r="I315">
        <v>81</v>
      </c>
      <c r="J315">
        <v>44</v>
      </c>
      <c r="K315" t="s">
        <v>150</v>
      </c>
      <c r="L315">
        <v>4</v>
      </c>
      <c r="M315">
        <v>7</v>
      </c>
      <c r="N315" t="s">
        <v>82</v>
      </c>
      <c r="S315" s="1">
        <f ca="1">('Attribute weighting'!$B$11*(E315)+'Attribute weighting'!$C$11*(G315)+'Attribute weighting'!$D$11*(J315))</f>
        <v>35.81</v>
      </c>
    </row>
    <row r="316" spans="1:21">
      <c r="A316" t="s">
        <v>86</v>
      </c>
      <c r="B316" t="s">
        <v>838</v>
      </c>
      <c r="C316" t="s">
        <v>60</v>
      </c>
      <c r="D316" t="s">
        <v>208</v>
      </c>
      <c r="E316">
        <v>25</v>
      </c>
      <c r="F316">
        <v>69</v>
      </c>
      <c r="G316">
        <v>31</v>
      </c>
      <c r="H316">
        <v>63</v>
      </c>
      <c r="I316">
        <v>81</v>
      </c>
      <c r="J316">
        <v>44</v>
      </c>
      <c r="K316" t="s">
        <v>150</v>
      </c>
      <c r="L316">
        <v>4</v>
      </c>
      <c r="M316">
        <v>6</v>
      </c>
      <c r="N316" t="s">
        <v>63</v>
      </c>
      <c r="S316" s="1">
        <f ca="1">('Attribute weighting'!$B$11*(E316)+'Attribute weighting'!$C$11*(G316)+'Attribute weighting'!$D$11*(J316))</f>
        <v>35.510000000000005</v>
      </c>
    </row>
    <row r="317" spans="1:21">
      <c r="A317" t="s">
        <v>89</v>
      </c>
      <c r="B317" t="s">
        <v>839</v>
      </c>
      <c r="C317" t="s">
        <v>233</v>
      </c>
      <c r="D317" t="s">
        <v>88</v>
      </c>
      <c r="E317">
        <v>25</v>
      </c>
      <c r="F317">
        <v>69</v>
      </c>
      <c r="G317">
        <v>25</v>
      </c>
      <c r="H317">
        <v>44</v>
      </c>
      <c r="I317">
        <v>81</v>
      </c>
      <c r="J317">
        <v>44</v>
      </c>
      <c r="K317" t="s">
        <v>150</v>
      </c>
      <c r="L317">
        <v>3</v>
      </c>
      <c r="M317">
        <v>5</v>
      </c>
      <c r="N317" t="s">
        <v>63</v>
      </c>
      <c r="S317" s="1">
        <f ca="1">('Attribute weighting'!$B$11*(E317)+'Attribute weighting'!$C$11*(G317)+'Attribute weighting'!$D$11*(J317))</f>
        <v>32.03</v>
      </c>
    </row>
    <row r="318" spans="1:21">
      <c r="A318" t="s">
        <v>92</v>
      </c>
      <c r="B318" t="s">
        <v>840</v>
      </c>
      <c r="C318" t="s">
        <v>331</v>
      </c>
      <c r="D318" t="s">
        <v>259</v>
      </c>
      <c r="E318">
        <v>25</v>
      </c>
      <c r="F318">
        <v>69</v>
      </c>
      <c r="G318">
        <v>38</v>
      </c>
      <c r="H318">
        <v>56</v>
      </c>
      <c r="R318" s="1">
        <f>MAX(Q306:Q307)</f>
        <v>28.9</v>
      </c>
      <c r="S318" t="s">
        <v>475</v>
      </c>
    </row>
    <row r="319" spans="1:21">
      <c r="A319" t="s">
        <v>95</v>
      </c>
      <c r="B319" t="s">
        <v>841</v>
      </c>
      <c r="C319" t="s">
        <v>611</v>
      </c>
      <c r="D319" t="s">
        <v>99</v>
      </c>
      <c r="E319">
        <v>25</v>
      </c>
      <c r="F319">
        <v>69</v>
      </c>
      <c r="G319">
        <v>38</v>
      </c>
      <c r="H319">
        <v>44</v>
      </c>
      <c r="R319" s="1">
        <f>MAX(Q308:Q311)</f>
        <v>38</v>
      </c>
      <c r="S319" t="s">
        <v>476</v>
      </c>
    </row>
    <row r="320" spans="1:21">
      <c r="A320" t="s">
        <v>97</v>
      </c>
      <c r="B320" t="s">
        <v>842</v>
      </c>
      <c r="C320" t="s">
        <v>562</v>
      </c>
      <c r="D320" t="s">
        <v>212</v>
      </c>
      <c r="E320">
        <v>25</v>
      </c>
      <c r="F320">
        <v>69</v>
      </c>
      <c r="G320">
        <v>38</v>
      </c>
      <c r="H320">
        <v>44</v>
      </c>
      <c r="R320" s="1">
        <f>U306</f>
        <v>51</v>
      </c>
      <c r="S320" t="s">
        <v>481</v>
      </c>
    </row>
    <row r="321" spans="1:19">
      <c r="A321" t="s">
        <v>100</v>
      </c>
      <c r="B321" t="s">
        <v>843</v>
      </c>
      <c r="C321" t="s">
        <v>249</v>
      </c>
      <c r="D321" t="s">
        <v>241</v>
      </c>
      <c r="E321">
        <v>25</v>
      </c>
      <c r="F321">
        <v>69</v>
      </c>
      <c r="G321">
        <v>25</v>
      </c>
      <c r="H321">
        <v>50</v>
      </c>
      <c r="R321" s="1">
        <f>0.7*MAX(S309:S317)+0.3*LARGE(S312:S317,2)</f>
        <v>38.917999999999999</v>
      </c>
      <c r="S321" t="s">
        <v>1636</v>
      </c>
    </row>
    <row r="322" spans="1:19">
      <c r="A322" t="s">
        <v>102</v>
      </c>
      <c r="B322" t="s">
        <v>844</v>
      </c>
      <c r="C322" t="s">
        <v>178</v>
      </c>
      <c r="D322" t="s">
        <v>297</v>
      </c>
      <c r="E322">
        <v>25</v>
      </c>
      <c r="F322">
        <v>69</v>
      </c>
      <c r="G322">
        <v>44</v>
      </c>
      <c r="H322">
        <v>69</v>
      </c>
      <c r="R322" s="1">
        <f>(AVERAGE(H318:H322)+MIN(H318,H318:H322))/2</f>
        <v>48.3</v>
      </c>
      <c r="S322" t="s">
        <v>470</v>
      </c>
    </row>
    <row r="323" spans="1:19">
      <c r="A323" t="s">
        <v>105</v>
      </c>
      <c r="B323" t="s">
        <v>845</v>
      </c>
      <c r="C323" t="s">
        <v>234</v>
      </c>
      <c r="D323" t="s">
        <v>96</v>
      </c>
      <c r="E323">
        <v>25</v>
      </c>
      <c r="F323">
        <v>38</v>
      </c>
      <c r="G323">
        <v>44</v>
      </c>
      <c r="H323">
        <v>50</v>
      </c>
      <c r="I323">
        <v>19</v>
      </c>
      <c r="J323">
        <v>56</v>
      </c>
      <c r="K323" t="s">
        <v>277</v>
      </c>
      <c r="L323" t="s">
        <v>82</v>
      </c>
      <c r="P323" s="1">
        <f ca="1">IF(U$3=0,'Attribute weighting'!$B$15*E323+'Attribute weighting'!$C$15*F323+'Attribute weighting'!$D$15*G323+'Attribute weighting'!$E$15*H323+'Attribute weighting'!$F$15*I323,E323+F323+0.5*G323+0.5*H323+3*I323)</f>
        <v>40.75</v>
      </c>
      <c r="R323" s="1"/>
    </row>
    <row r="324" spans="1:19">
      <c r="A324" t="s">
        <v>109</v>
      </c>
      <c r="B324" t="s">
        <v>846</v>
      </c>
      <c r="C324" t="s">
        <v>655</v>
      </c>
      <c r="D324" t="s">
        <v>179</v>
      </c>
      <c r="E324">
        <v>38</v>
      </c>
      <c r="F324">
        <v>44</v>
      </c>
      <c r="G324">
        <v>50</v>
      </c>
      <c r="H324">
        <v>56</v>
      </c>
      <c r="I324">
        <v>19</v>
      </c>
      <c r="J324">
        <v>75</v>
      </c>
      <c r="K324" t="s">
        <v>847</v>
      </c>
      <c r="L324" t="s">
        <v>82</v>
      </c>
      <c r="P324" s="1">
        <f ca="1">IF(U$3=0,'Attribute weighting'!$B$15*E324+'Attribute weighting'!$C$15*F324+'Attribute weighting'!$D$15*G324+'Attribute weighting'!$E$15*H324+'Attribute weighting'!$F$15*I324,E324+F324+0.5*G324+0.5*H324+3*I324)</f>
        <v>47.850000000000009</v>
      </c>
      <c r="R324" s="1"/>
    </row>
    <row r="325" spans="1:19">
      <c r="A325" t="s">
        <v>111</v>
      </c>
      <c r="B325" t="s">
        <v>848</v>
      </c>
      <c r="C325" t="s">
        <v>289</v>
      </c>
      <c r="D325" t="s">
        <v>215</v>
      </c>
      <c r="E325">
        <v>25</v>
      </c>
      <c r="F325">
        <v>38</v>
      </c>
      <c r="G325">
        <v>44</v>
      </c>
      <c r="H325">
        <v>44</v>
      </c>
      <c r="I325">
        <v>19</v>
      </c>
      <c r="J325">
        <v>56</v>
      </c>
      <c r="K325" t="s">
        <v>849</v>
      </c>
      <c r="L325" t="s">
        <v>58</v>
      </c>
      <c r="P325" s="1">
        <f ca="1">IF(U$3=0,'Attribute weighting'!$B$15*E325+'Attribute weighting'!$C$15*F325+'Attribute weighting'!$D$15*G325+'Attribute weighting'!$E$15*H325+'Attribute weighting'!$F$15*I325,E325+F325+0.5*G325+0.5*H325+3*I325)</f>
        <v>37.75</v>
      </c>
      <c r="R325" s="1"/>
    </row>
    <row r="326" spans="1:19">
      <c r="A326" t="s">
        <v>114</v>
      </c>
      <c r="B326" t="s">
        <v>850</v>
      </c>
      <c r="C326" t="s">
        <v>252</v>
      </c>
      <c r="D326" t="s">
        <v>174</v>
      </c>
      <c r="E326">
        <v>38</v>
      </c>
      <c r="F326">
        <v>50</v>
      </c>
      <c r="G326">
        <v>56</v>
      </c>
      <c r="H326">
        <v>63</v>
      </c>
      <c r="I326">
        <v>31</v>
      </c>
      <c r="J326">
        <v>69</v>
      </c>
      <c r="K326" t="s">
        <v>849</v>
      </c>
      <c r="L326" t="s">
        <v>181</v>
      </c>
      <c r="P326" s="1">
        <f ca="1">IF(U$3=0,'Attribute weighting'!$B$18*E326+'Attribute weighting'!$C$18*F326+'Attribute weighting'!$D$18*G326+'Attribute weighting'!$E$18*H326+'Attribute weighting'!$F$18*I326,E326+F326+0.5*G326+0.5*H326+3*I326)</f>
        <v>43.49</v>
      </c>
      <c r="R326" s="1">
        <f ca="1">(0.3*AVERAGE(P323:P325)+0.7*MAX(P323:P325))</f>
        <v>46.13</v>
      </c>
      <c r="S326" t="s">
        <v>1701</v>
      </c>
    </row>
    <row r="327" spans="1:19">
      <c r="A327" t="s">
        <v>116</v>
      </c>
      <c r="B327" t="s">
        <v>851</v>
      </c>
      <c r="C327" t="s">
        <v>187</v>
      </c>
      <c r="D327" t="s">
        <v>223</v>
      </c>
      <c r="E327">
        <v>38</v>
      </c>
      <c r="F327">
        <v>44</v>
      </c>
      <c r="G327">
        <v>56</v>
      </c>
      <c r="H327">
        <v>50</v>
      </c>
      <c r="I327">
        <v>31</v>
      </c>
      <c r="J327">
        <v>63</v>
      </c>
      <c r="K327" t="s">
        <v>175</v>
      </c>
      <c r="L327" t="s">
        <v>125</v>
      </c>
      <c r="P327" s="1">
        <f ca="1">IF(U$3=0,'Attribute weighting'!$B$18*E327+'Attribute weighting'!$C$18*F327+'Attribute weighting'!$D$18*G327+'Attribute weighting'!$E$18*H327+'Attribute weighting'!$F$18*I327,E327+F327+0.5*G327+0.5*H327+3*I327)</f>
        <v>40.92</v>
      </c>
      <c r="R327" s="1">
        <f ca="1">(AVERAGE(E326:E329)+AVERAGE(F326:F329)+(0.5*AVERAGE(G326:G329)))</f>
        <v>99</v>
      </c>
      <c r="S327" t="s">
        <v>471</v>
      </c>
    </row>
    <row r="328" spans="1:19">
      <c r="A328" t="s">
        <v>119</v>
      </c>
      <c r="B328" t="s">
        <v>852</v>
      </c>
      <c r="C328" t="s">
        <v>80</v>
      </c>
      <c r="D328" t="s">
        <v>222</v>
      </c>
      <c r="E328">
        <v>25</v>
      </c>
      <c r="F328">
        <v>38</v>
      </c>
      <c r="G328">
        <v>44</v>
      </c>
      <c r="H328">
        <v>44</v>
      </c>
      <c r="I328">
        <v>19</v>
      </c>
      <c r="J328">
        <v>56</v>
      </c>
      <c r="K328" t="s">
        <v>704</v>
      </c>
      <c r="L328" t="s">
        <v>204</v>
      </c>
      <c r="P328" s="1">
        <f ca="1">IF(U$3=0,'Attribute weighting'!$B$18*E328+'Attribute weighting'!$C$18*F328+'Attribute weighting'!$D$18*G328+'Attribute weighting'!$E$18*H328+'Attribute weighting'!$F$18*I328,E328+F328+0.5*G328+0.5*H328+3*I328)</f>
        <v>30.810000000000002</v>
      </c>
      <c r="R328" s="1">
        <f ca="1">0.3*AVERAGE(H326:H329)+0.7*MAX(H326:H329)</f>
        <v>59.174999999999997</v>
      </c>
      <c r="S328" t="s">
        <v>486</v>
      </c>
    </row>
    <row r="329" spans="1:19">
      <c r="A329" t="s">
        <v>122</v>
      </c>
      <c r="B329" t="s">
        <v>853</v>
      </c>
      <c r="C329" t="s">
        <v>735</v>
      </c>
      <c r="D329" t="s">
        <v>258</v>
      </c>
      <c r="E329">
        <v>25</v>
      </c>
      <c r="F329">
        <v>38</v>
      </c>
      <c r="G329">
        <v>44</v>
      </c>
      <c r="H329">
        <v>44</v>
      </c>
      <c r="I329">
        <v>19</v>
      </c>
      <c r="J329">
        <v>56</v>
      </c>
      <c r="K329" t="s">
        <v>704</v>
      </c>
      <c r="L329" t="s">
        <v>204</v>
      </c>
      <c r="P329" s="1">
        <f ca="1">IF(U$3=0,'Attribute weighting'!$B$18*E329+'Attribute weighting'!$C$18*F329+'Attribute weighting'!$D$18*G329+'Attribute weighting'!$E$18*H329+'Attribute weighting'!$F$18*I329,E329+F329+0.5*G329+0.5*H329+3*I329)</f>
        <v>30.810000000000002</v>
      </c>
      <c r="R329" s="1">
        <f ca="1">0.3*AVERAGE(I326:I329)+0.7*MAX(I326:I329)</f>
        <v>29.2</v>
      </c>
      <c r="S329" t="s">
        <v>487</v>
      </c>
    </row>
    <row r="330" spans="1:19">
      <c r="A330" t="s">
        <v>126</v>
      </c>
      <c r="B330" t="s">
        <v>854</v>
      </c>
      <c r="C330" t="s">
        <v>855</v>
      </c>
      <c r="D330" t="s">
        <v>264</v>
      </c>
      <c r="E330">
        <v>44</v>
      </c>
      <c r="F330">
        <v>56</v>
      </c>
      <c r="G330">
        <v>75</v>
      </c>
      <c r="H330">
        <v>69</v>
      </c>
      <c r="I330">
        <v>63</v>
      </c>
      <c r="J330">
        <v>75</v>
      </c>
      <c r="K330" t="s">
        <v>541</v>
      </c>
      <c r="L330" t="s">
        <v>630</v>
      </c>
      <c r="P330" s="1">
        <f ca="1">IF(U$3=0,'Attribute weighting'!$B$21*E330+'Attribute weighting'!$C$21*F330+'Attribute weighting'!$D$21*G330+'Attribute weighting'!$E$21*H330+'Attribute weighting'!$F$21*I330,E330+F330+0.5*G330+0.5*H330+3*I330)</f>
        <v>56.75</v>
      </c>
      <c r="R330" s="1">
        <f ca="1">'Attribute weighting'!$A$32*(LARGE(P326:P329,1))+'Attribute weighting'!$B$32*(LARGE(P326:P329,2))+'Attribute weighting'!$C$32*(LARGE(P326:P329,3))+'Attribute weighting'!$D$32*(LARGE(P326:P329,4))</f>
        <v>37.904000000000003</v>
      </c>
      <c r="S330" t="s">
        <v>488</v>
      </c>
    </row>
    <row r="331" spans="1:19">
      <c r="A331" t="s">
        <v>129</v>
      </c>
      <c r="B331" t="s">
        <v>856</v>
      </c>
      <c r="C331" t="s">
        <v>240</v>
      </c>
      <c r="D331" t="s">
        <v>236</v>
      </c>
      <c r="E331">
        <v>38</v>
      </c>
      <c r="F331">
        <v>44</v>
      </c>
      <c r="G331">
        <v>56</v>
      </c>
      <c r="H331">
        <v>56</v>
      </c>
      <c r="I331">
        <v>56</v>
      </c>
      <c r="J331">
        <v>56</v>
      </c>
      <c r="K331" t="s">
        <v>541</v>
      </c>
      <c r="L331" t="s">
        <v>251</v>
      </c>
      <c r="P331" s="1">
        <f ca="1">IF(U$3=0,'Attribute weighting'!$B$21*E331+'Attribute weighting'!$C$21*F331+'Attribute weighting'!$D$21*G331+'Attribute weighting'!$E$21*H331+'Attribute weighting'!$F$21*I331,E331+F331+0.5*G331+0.5*H331+3*I331)</f>
        <v>47.75</v>
      </c>
      <c r="R331" s="1">
        <f ca="1">(AVERAGE(E330:E333)+AVERAGE(F330:F333)+(0.5*AVERAGE(G330:G333)))/2.5</f>
        <v>45.15</v>
      </c>
      <c r="S331" t="s">
        <v>472</v>
      </c>
    </row>
    <row r="332" spans="1:19">
      <c r="A332" t="s">
        <v>132</v>
      </c>
      <c r="B332" t="s">
        <v>857</v>
      </c>
      <c r="C332" t="s">
        <v>87</v>
      </c>
      <c r="D332" t="s">
        <v>225</v>
      </c>
      <c r="E332">
        <v>31</v>
      </c>
      <c r="F332">
        <v>38</v>
      </c>
      <c r="G332">
        <v>50</v>
      </c>
      <c r="H332">
        <v>38</v>
      </c>
      <c r="I332">
        <v>56</v>
      </c>
      <c r="J332">
        <v>44</v>
      </c>
      <c r="K332" t="s">
        <v>66</v>
      </c>
      <c r="L332" t="s">
        <v>251</v>
      </c>
      <c r="P332" s="1">
        <f ca="1">IF(U$3=0,'Attribute weighting'!$B$21*E332+'Attribute weighting'!$C$21*F332+'Attribute weighting'!$D$21*G332+'Attribute weighting'!$E$21*H332+'Attribute weighting'!$F$21*I332,E332+F332+0.5*G332+0.5*H332+3*I332)</f>
        <v>42.974999999999994</v>
      </c>
      <c r="R332" s="1">
        <f ca="1">0.7*MAX(I330:I333)+0.3*AVERAGE(I330:I333)</f>
        <v>60.974999999999994</v>
      </c>
      <c r="S332" t="s">
        <v>473</v>
      </c>
    </row>
    <row r="333" spans="1:19">
      <c r="A333" t="s">
        <v>135</v>
      </c>
      <c r="B333" t="s">
        <v>858</v>
      </c>
      <c r="C333" t="s">
        <v>539</v>
      </c>
      <c r="D333" t="s">
        <v>192</v>
      </c>
      <c r="E333">
        <v>38</v>
      </c>
      <c r="F333">
        <v>44</v>
      </c>
      <c r="G333">
        <v>56</v>
      </c>
      <c r="H333">
        <v>50</v>
      </c>
      <c r="I333">
        <v>50</v>
      </c>
      <c r="J333">
        <v>63</v>
      </c>
      <c r="K333" t="s">
        <v>74</v>
      </c>
      <c r="L333" t="s">
        <v>245</v>
      </c>
      <c r="P333" s="1">
        <f ca="1">IF(U$3=0,'Attribute weighting'!$B$21*E333+'Attribute weighting'!$C$21*F333+'Attribute weighting'!$D$21*G333+'Attribute weighting'!$E$21*H333+'Attribute weighting'!$F$21*I333,E333+F333+0.5*G333+0.5*H333+3*I333)</f>
        <v>45.350000000000009</v>
      </c>
      <c r="R333" s="1">
        <f ca="1">0.4*MAX(H330:H333)+0.4*MIN(H330:H333)+0.2*AVERAGE(H330:H333)</f>
        <v>53.45</v>
      </c>
      <c r="S333" t="s">
        <v>474</v>
      </c>
    </row>
    <row r="334" spans="1:19">
      <c r="A334" t="s">
        <v>137</v>
      </c>
      <c r="B334" t="s">
        <v>859</v>
      </c>
      <c r="C334" t="s">
        <v>674</v>
      </c>
      <c r="D334" t="s">
        <v>321</v>
      </c>
      <c r="E334">
        <v>56</v>
      </c>
      <c r="F334">
        <v>81</v>
      </c>
      <c r="G334">
        <v>81</v>
      </c>
      <c r="H334">
        <v>31</v>
      </c>
      <c r="I334">
        <v>63</v>
      </c>
      <c r="J334">
        <v>50</v>
      </c>
      <c r="K334" t="s">
        <v>144</v>
      </c>
      <c r="R334" s="1">
        <f ca="1">'Attribute weighting'!$A$35*(LARGE(P330:P333,1))+'Attribute weighting'!$B$35*(LARGE(P330:P333,2))+'Attribute weighting'!$C$35*(LARGE(P330:P333,3))+'Attribute weighting'!$D$35*(LARGE(P330:P333,4))</f>
        <v>50.632500000000007</v>
      </c>
      <c r="S334" t="s">
        <v>485</v>
      </c>
    </row>
    <row r="335" spans="1:19">
      <c r="A335" t="s">
        <v>141</v>
      </c>
      <c r="B335" t="s">
        <v>860</v>
      </c>
      <c r="C335" t="s">
        <v>339</v>
      </c>
      <c r="D335" t="s">
        <v>232</v>
      </c>
      <c r="E335">
        <v>25</v>
      </c>
      <c r="F335">
        <v>56</v>
      </c>
      <c r="G335">
        <v>44</v>
      </c>
      <c r="H335">
        <v>31</v>
      </c>
      <c r="I335">
        <v>38</v>
      </c>
      <c r="J335">
        <v>50</v>
      </c>
      <c r="K335" t="s">
        <v>330</v>
      </c>
    </row>
    <row r="336" spans="1:19">
      <c r="A336" t="s">
        <v>145</v>
      </c>
      <c r="B336" t="s">
        <v>361</v>
      </c>
    </row>
    <row r="337" spans="1:21">
      <c r="A337" t="s">
        <v>147</v>
      </c>
      <c r="B337" t="s">
        <v>789</v>
      </c>
    </row>
    <row r="339" spans="1:21">
      <c r="A339" t="s">
        <v>861</v>
      </c>
      <c r="B339" t="s">
        <v>45</v>
      </c>
    </row>
    <row r="340" spans="1:21">
      <c r="A340" t="s">
        <v>862</v>
      </c>
      <c r="B340" t="s">
        <v>863</v>
      </c>
      <c r="Q340" s="1"/>
      <c r="S340" s="1"/>
    </row>
    <row r="341" spans="1:21">
      <c r="A341" t="s">
        <v>46</v>
      </c>
      <c r="B341" t="s">
        <v>864</v>
      </c>
      <c r="C341" t="s">
        <v>568</v>
      </c>
      <c r="D341" t="s">
        <v>53</v>
      </c>
      <c r="E341">
        <v>25</v>
      </c>
      <c r="F341">
        <v>69</v>
      </c>
      <c r="G341">
        <v>25</v>
      </c>
      <c r="H341">
        <v>13</v>
      </c>
      <c r="I341">
        <v>75</v>
      </c>
      <c r="J341">
        <v>31</v>
      </c>
      <c r="K341">
        <f>J341</f>
        <v>31</v>
      </c>
      <c r="L341">
        <v>50</v>
      </c>
      <c r="M341" t="s">
        <v>66</v>
      </c>
      <c r="N341">
        <v>7</v>
      </c>
      <c r="O341" t="s">
        <v>67</v>
      </c>
      <c r="P341" t="s">
        <v>479</v>
      </c>
      <c r="Q341" s="1">
        <f ca="1">IF(U$4=0,((('Attribute weighting'!$C$5*$I341+'Attribute weighting'!$D$5*$J341+'Attribute weighting'!$E$5*$L341)+('Attribute weighting'!$B$5*$G341))),(((0.4*$I341+0.3*$J341+0.7*$K341+0.05*$L341)+(0.75*($G341+38)))/2.2))</f>
        <v>36.15</v>
      </c>
      <c r="R341" t="s">
        <v>477</v>
      </c>
      <c r="S341" s="1">
        <f ca="1">(((0.4*$I341+0.3*$J341+0.7*$K341+0.05*$L341)/1.45))</f>
        <v>43.793103448275865</v>
      </c>
      <c r="T341" s="1" t="s">
        <v>478</v>
      </c>
      <c r="U341" s="1">
        <f>($G341+38)</f>
        <v>63</v>
      </c>
    </row>
    <row r="342" spans="1:21">
      <c r="A342" t="s">
        <v>51</v>
      </c>
      <c r="B342" t="s">
        <v>865</v>
      </c>
      <c r="C342" t="s">
        <v>163</v>
      </c>
      <c r="D342" t="s">
        <v>143</v>
      </c>
      <c r="E342">
        <v>25</v>
      </c>
      <c r="F342">
        <v>69</v>
      </c>
      <c r="G342">
        <v>13</v>
      </c>
      <c r="H342">
        <v>13</v>
      </c>
      <c r="I342">
        <v>44</v>
      </c>
      <c r="J342">
        <v>38</v>
      </c>
      <c r="K342">
        <f>J342</f>
        <v>38</v>
      </c>
      <c r="L342">
        <v>38</v>
      </c>
      <c r="M342" t="s">
        <v>49</v>
      </c>
      <c r="N342">
        <v>3</v>
      </c>
      <c r="O342" t="s">
        <v>82</v>
      </c>
      <c r="P342" t="s">
        <v>479</v>
      </c>
      <c r="Q342" s="1">
        <f ca="1">IF(U$4=0,((('Attribute weighting'!$C$5*$I342+'Attribute weighting'!$D$5*$J342+'Attribute weighting'!$E$5*$L342)+('Attribute weighting'!$B$5*$G342))),(((0.4*$I342+0.3*$J342+0.7*$K342+0.05*$L342)+(0.75*($G342+38)))/2.2))</f>
        <v>28.9</v>
      </c>
      <c r="R342" t="s">
        <v>477</v>
      </c>
      <c r="S342" s="1">
        <f ca="1">(((0.4*$I342+0.3*$J342+0.7*$K342+0.05*$L342)/1.45))</f>
        <v>39.655172413793103</v>
      </c>
      <c r="T342" s="1" t="s">
        <v>478</v>
      </c>
      <c r="U342" s="1">
        <f>($G342+38)</f>
        <v>51</v>
      </c>
    </row>
    <row r="343" spans="1:21">
      <c r="A343" t="s">
        <v>54</v>
      </c>
      <c r="B343" t="s">
        <v>866</v>
      </c>
      <c r="C343" t="s">
        <v>867</v>
      </c>
      <c r="D343" t="s">
        <v>264</v>
      </c>
      <c r="E343">
        <v>38</v>
      </c>
      <c r="F343">
        <v>69</v>
      </c>
      <c r="G343">
        <v>63</v>
      </c>
      <c r="H343">
        <v>38</v>
      </c>
      <c r="I343">
        <v>50</v>
      </c>
      <c r="J343">
        <v>38</v>
      </c>
      <c r="K343" t="s">
        <v>201</v>
      </c>
      <c r="L343">
        <v>4</v>
      </c>
      <c r="M343">
        <v>6</v>
      </c>
      <c r="N343" t="s">
        <v>82</v>
      </c>
      <c r="P343" t="s">
        <v>478</v>
      </c>
      <c r="Q343" s="1">
        <f ca="1">IF(U$3=0,IF(H343&gt;88,G343+3,G343),((G343+0.2*H343)/1.15))</f>
        <v>63</v>
      </c>
      <c r="R343" t="s">
        <v>480</v>
      </c>
      <c r="S343" s="1">
        <f ca="1">('Attribute weighting'!$B$11*(E343)+'Attribute weighting'!$C$11*(G343)+'Attribute weighting'!$D$11*(J343))</f>
        <v>52.5</v>
      </c>
    </row>
    <row r="344" spans="1:21">
      <c r="A344" t="s">
        <v>59</v>
      </c>
      <c r="B344" t="s">
        <v>868</v>
      </c>
      <c r="C344" t="s">
        <v>314</v>
      </c>
      <c r="D344" t="s">
        <v>134</v>
      </c>
      <c r="E344">
        <v>38</v>
      </c>
      <c r="F344">
        <v>69</v>
      </c>
      <c r="G344">
        <v>25</v>
      </c>
      <c r="H344">
        <v>25</v>
      </c>
      <c r="I344">
        <v>50</v>
      </c>
      <c r="J344">
        <v>50</v>
      </c>
      <c r="K344" t="s">
        <v>250</v>
      </c>
      <c r="L344">
        <v>5</v>
      </c>
      <c r="M344">
        <v>8</v>
      </c>
      <c r="N344" t="s">
        <v>82</v>
      </c>
      <c r="P344" t="s">
        <v>478</v>
      </c>
      <c r="Q344" s="1">
        <f ca="1">IF(U$3=0,IF(H344&gt;88,G344+3,G344),((G344+0.2*H344)/1.15))</f>
        <v>25</v>
      </c>
      <c r="R344" t="s">
        <v>480</v>
      </c>
      <c r="S344" s="1">
        <f ca="1">('Attribute weighting'!$B$11*(E344)+'Attribute weighting'!$C$11*(G344)+'Attribute weighting'!$D$11*(J344))</f>
        <v>34.9</v>
      </c>
    </row>
    <row r="345" spans="1:21">
      <c r="A345" t="s">
        <v>64</v>
      </c>
      <c r="B345" t="s">
        <v>869</v>
      </c>
      <c r="C345" t="s">
        <v>291</v>
      </c>
      <c r="D345" t="s">
        <v>56</v>
      </c>
      <c r="E345">
        <v>44</v>
      </c>
      <c r="F345">
        <v>69</v>
      </c>
      <c r="G345">
        <v>25</v>
      </c>
      <c r="H345">
        <v>31</v>
      </c>
      <c r="I345">
        <v>50</v>
      </c>
      <c r="J345">
        <v>25</v>
      </c>
      <c r="K345" t="s">
        <v>128</v>
      </c>
      <c r="L345">
        <v>2</v>
      </c>
      <c r="M345">
        <v>7</v>
      </c>
      <c r="N345" t="s">
        <v>67</v>
      </c>
      <c r="P345" t="s">
        <v>478</v>
      </c>
      <c r="Q345" s="1">
        <f ca="1">IF(U$3=0,IF(H345&gt;88,G345+3,G345),((G345+0.2*H345)/1.15))</f>
        <v>25</v>
      </c>
      <c r="R345" t="s">
        <v>480</v>
      </c>
      <c r="S345" s="1">
        <f ca="1">('Attribute weighting'!$B$11*(E345)+'Attribute weighting'!$C$11*(G345)+'Attribute weighting'!$D$11*(J345))</f>
        <v>25.95</v>
      </c>
    </row>
    <row r="346" spans="1:21">
      <c r="A346" t="s">
        <v>68</v>
      </c>
      <c r="B346" t="s">
        <v>870</v>
      </c>
      <c r="C346" t="s">
        <v>234</v>
      </c>
      <c r="D346" t="s">
        <v>255</v>
      </c>
      <c r="E346">
        <v>44</v>
      </c>
      <c r="F346">
        <v>69</v>
      </c>
      <c r="G346">
        <v>25</v>
      </c>
      <c r="H346">
        <v>44</v>
      </c>
      <c r="I346">
        <v>50</v>
      </c>
      <c r="J346">
        <v>38</v>
      </c>
      <c r="K346" t="s">
        <v>250</v>
      </c>
      <c r="L346">
        <v>4</v>
      </c>
      <c r="M346">
        <v>8</v>
      </c>
      <c r="N346" t="s">
        <v>82</v>
      </c>
      <c r="P346" t="s">
        <v>478</v>
      </c>
      <c r="Q346" s="1">
        <f ca="1">IF(U$3=0,IF(H346&gt;88,G346+3,G346),((G346+0.2*H346)/1.15))</f>
        <v>25</v>
      </c>
      <c r="R346" t="s">
        <v>480</v>
      </c>
      <c r="S346" s="1">
        <f ca="1">('Attribute weighting'!$B$11*(E346)+'Attribute weighting'!$C$11*(G346)+'Attribute weighting'!$D$11*(J346))</f>
        <v>30.759999999999998</v>
      </c>
    </row>
    <row r="347" spans="1:21">
      <c r="A347" t="s">
        <v>71</v>
      </c>
      <c r="B347" t="s">
        <v>871</v>
      </c>
      <c r="C347" t="s">
        <v>872</v>
      </c>
      <c r="D347" t="s">
        <v>78</v>
      </c>
      <c r="E347">
        <v>38</v>
      </c>
      <c r="F347">
        <v>69</v>
      </c>
      <c r="G347">
        <v>50</v>
      </c>
      <c r="H347">
        <v>13</v>
      </c>
      <c r="I347">
        <v>50</v>
      </c>
      <c r="J347">
        <v>56</v>
      </c>
      <c r="K347" t="s">
        <v>150</v>
      </c>
      <c r="L347">
        <v>6</v>
      </c>
      <c r="M347">
        <v>9</v>
      </c>
      <c r="N347" t="s">
        <v>203</v>
      </c>
      <c r="S347" s="1">
        <f ca="1">('Attribute weighting'!$B$11*(E347)+'Attribute weighting'!$C$11*(G347)+'Attribute weighting'!$D$11*(J347))</f>
        <v>51.61999999999999</v>
      </c>
    </row>
    <row r="348" spans="1:21">
      <c r="A348" t="s">
        <v>76</v>
      </c>
      <c r="B348" t="s">
        <v>873</v>
      </c>
      <c r="C348" t="s">
        <v>87</v>
      </c>
      <c r="D348" t="s">
        <v>91</v>
      </c>
      <c r="E348">
        <v>38</v>
      </c>
      <c r="F348">
        <v>69</v>
      </c>
      <c r="G348">
        <v>44</v>
      </c>
      <c r="H348">
        <v>13</v>
      </c>
      <c r="I348">
        <v>50</v>
      </c>
      <c r="J348">
        <v>69</v>
      </c>
      <c r="K348" t="s">
        <v>150</v>
      </c>
      <c r="L348">
        <v>8</v>
      </c>
      <c r="M348">
        <v>10</v>
      </c>
      <c r="N348" t="s">
        <v>203</v>
      </c>
      <c r="S348" s="1">
        <f ca="1">('Attribute weighting'!$B$11*(E348)+'Attribute weighting'!$C$11*(G348)+'Attribute weighting'!$D$11*(J348))</f>
        <v>52.95</v>
      </c>
    </row>
    <row r="349" spans="1:21">
      <c r="A349" t="s">
        <v>79</v>
      </c>
      <c r="B349" t="s">
        <v>874</v>
      </c>
      <c r="C349" t="s">
        <v>103</v>
      </c>
      <c r="D349" t="s">
        <v>88</v>
      </c>
      <c r="E349">
        <v>25</v>
      </c>
      <c r="F349">
        <v>69</v>
      </c>
      <c r="G349">
        <v>25</v>
      </c>
      <c r="H349">
        <v>13</v>
      </c>
      <c r="I349">
        <v>50</v>
      </c>
      <c r="J349">
        <v>44</v>
      </c>
      <c r="K349" t="s">
        <v>150</v>
      </c>
      <c r="L349">
        <v>4</v>
      </c>
      <c r="M349">
        <v>10</v>
      </c>
      <c r="N349" t="s">
        <v>82</v>
      </c>
      <c r="S349" s="1">
        <f ca="1">('Attribute weighting'!$B$11*(E349)+'Attribute weighting'!$C$11*(G349)+'Attribute weighting'!$D$11*(J349))</f>
        <v>32.03</v>
      </c>
    </row>
    <row r="350" spans="1:21">
      <c r="A350" t="s">
        <v>83</v>
      </c>
      <c r="B350" t="s">
        <v>875</v>
      </c>
      <c r="C350" t="s">
        <v>339</v>
      </c>
      <c r="D350" t="s">
        <v>73</v>
      </c>
      <c r="E350">
        <v>25</v>
      </c>
      <c r="F350">
        <v>69</v>
      </c>
      <c r="G350">
        <v>25</v>
      </c>
      <c r="H350">
        <v>13</v>
      </c>
      <c r="I350">
        <v>50</v>
      </c>
      <c r="J350">
        <v>50</v>
      </c>
      <c r="K350" t="s">
        <v>150</v>
      </c>
      <c r="L350">
        <v>5</v>
      </c>
      <c r="M350">
        <v>9</v>
      </c>
      <c r="N350" t="s">
        <v>82</v>
      </c>
      <c r="S350" s="1">
        <f ca="1">('Attribute weighting'!$B$11*(E350)+'Attribute weighting'!$C$11*(G350)+'Attribute weighting'!$D$11*(J350))</f>
        <v>34.25</v>
      </c>
    </row>
    <row r="351" spans="1:21">
      <c r="A351" t="s">
        <v>86</v>
      </c>
      <c r="B351" t="s">
        <v>876</v>
      </c>
      <c r="C351" t="s">
        <v>224</v>
      </c>
      <c r="D351" t="s">
        <v>165</v>
      </c>
      <c r="E351">
        <v>31</v>
      </c>
      <c r="F351">
        <v>69</v>
      </c>
      <c r="G351">
        <v>31</v>
      </c>
      <c r="H351">
        <v>50</v>
      </c>
      <c r="I351">
        <v>50</v>
      </c>
      <c r="J351">
        <v>44</v>
      </c>
      <c r="K351" t="s">
        <v>150</v>
      </c>
      <c r="L351">
        <v>5</v>
      </c>
      <c r="M351">
        <v>7</v>
      </c>
      <c r="N351" t="s">
        <v>63</v>
      </c>
      <c r="S351" s="1">
        <f ca="1">('Attribute weighting'!$B$11*(E351)+'Attribute weighting'!$C$11*(G351)+'Attribute weighting'!$D$11*(J351))</f>
        <v>35.81</v>
      </c>
    </row>
    <row r="352" spans="1:21">
      <c r="A352" t="s">
        <v>89</v>
      </c>
      <c r="B352" t="s">
        <v>877</v>
      </c>
      <c r="C352" t="s">
        <v>324</v>
      </c>
      <c r="D352" t="s">
        <v>238</v>
      </c>
      <c r="E352">
        <v>25</v>
      </c>
      <c r="F352">
        <v>69</v>
      </c>
      <c r="G352">
        <v>19</v>
      </c>
      <c r="H352">
        <v>44</v>
      </c>
      <c r="I352">
        <v>50</v>
      </c>
      <c r="J352">
        <v>31</v>
      </c>
      <c r="K352" t="s">
        <v>150</v>
      </c>
      <c r="L352">
        <v>3</v>
      </c>
      <c r="M352">
        <v>4</v>
      </c>
      <c r="N352" t="s">
        <v>82</v>
      </c>
      <c r="S352" s="1">
        <f ca="1">('Attribute weighting'!$B$11*(E352)+'Attribute weighting'!$C$11*(G352)+'Attribute weighting'!$D$11*(J352))</f>
        <v>23.740000000000002</v>
      </c>
    </row>
    <row r="353" spans="1:19">
      <c r="A353" t="s">
        <v>92</v>
      </c>
      <c r="B353" t="s">
        <v>878</v>
      </c>
      <c r="C353" t="s">
        <v>350</v>
      </c>
      <c r="D353" t="s">
        <v>172</v>
      </c>
      <c r="E353">
        <v>25</v>
      </c>
      <c r="F353">
        <v>69</v>
      </c>
      <c r="G353">
        <v>38</v>
      </c>
      <c r="H353">
        <v>44</v>
      </c>
      <c r="R353" s="1">
        <f>MAX(Q341:Q342)</f>
        <v>36.15</v>
      </c>
      <c r="S353" t="s">
        <v>475</v>
      </c>
    </row>
    <row r="354" spans="1:19">
      <c r="A354" t="s">
        <v>95</v>
      </c>
      <c r="B354" t="s">
        <v>879</v>
      </c>
      <c r="C354" t="s">
        <v>659</v>
      </c>
      <c r="D354" t="s">
        <v>96</v>
      </c>
      <c r="E354">
        <v>25</v>
      </c>
      <c r="F354">
        <v>69</v>
      </c>
      <c r="G354">
        <v>38</v>
      </c>
      <c r="H354">
        <v>44</v>
      </c>
      <c r="R354" s="1">
        <f>MAX(Q343:Q346)</f>
        <v>63</v>
      </c>
      <c r="S354" t="s">
        <v>476</v>
      </c>
    </row>
    <row r="355" spans="1:19">
      <c r="A355" t="s">
        <v>97</v>
      </c>
      <c r="B355" t="s">
        <v>880</v>
      </c>
      <c r="C355" t="s">
        <v>320</v>
      </c>
      <c r="D355" t="s">
        <v>94</v>
      </c>
      <c r="E355">
        <v>69</v>
      </c>
      <c r="F355">
        <v>31</v>
      </c>
      <c r="G355">
        <v>44</v>
      </c>
      <c r="H355">
        <v>44</v>
      </c>
      <c r="R355" s="1">
        <f>U341</f>
        <v>63</v>
      </c>
      <c r="S355" t="s">
        <v>481</v>
      </c>
    </row>
    <row r="356" spans="1:19">
      <c r="A356" t="s">
        <v>100</v>
      </c>
      <c r="B356" t="s">
        <v>881</v>
      </c>
      <c r="C356" t="s">
        <v>60</v>
      </c>
      <c r="D356" t="s">
        <v>318</v>
      </c>
      <c r="E356">
        <v>25</v>
      </c>
      <c r="F356">
        <v>69</v>
      </c>
      <c r="G356">
        <v>25</v>
      </c>
      <c r="H356">
        <v>56</v>
      </c>
      <c r="R356" s="1">
        <f>0.7*MAX(S344:S352)+0.3*LARGE(S347:S352,2)</f>
        <v>52.550999999999995</v>
      </c>
      <c r="S356" t="s">
        <v>1636</v>
      </c>
    </row>
    <row r="357" spans="1:19">
      <c r="A357" t="s">
        <v>102</v>
      </c>
      <c r="B357" t="s">
        <v>882</v>
      </c>
      <c r="C357" t="s">
        <v>216</v>
      </c>
      <c r="D357" t="s">
        <v>260</v>
      </c>
      <c r="E357">
        <v>25</v>
      </c>
      <c r="F357">
        <v>69</v>
      </c>
      <c r="G357">
        <v>25</v>
      </c>
      <c r="H357">
        <v>50</v>
      </c>
      <c r="R357" s="1">
        <f>(AVERAGE(H353:H357)+MIN(H353,H353:H357))/2</f>
        <v>45.8</v>
      </c>
      <c r="S357" t="s">
        <v>470</v>
      </c>
    </row>
    <row r="358" spans="1:19">
      <c r="A358" t="s">
        <v>105</v>
      </c>
      <c r="B358" t="s">
        <v>883</v>
      </c>
      <c r="C358" t="s">
        <v>69</v>
      </c>
      <c r="D358" t="s">
        <v>113</v>
      </c>
      <c r="E358">
        <v>25</v>
      </c>
      <c r="F358">
        <v>31</v>
      </c>
      <c r="G358">
        <v>38</v>
      </c>
      <c r="H358">
        <v>44</v>
      </c>
      <c r="I358">
        <v>19</v>
      </c>
      <c r="J358">
        <v>31</v>
      </c>
      <c r="K358" t="s">
        <v>180</v>
      </c>
      <c r="L358" t="s">
        <v>108</v>
      </c>
      <c r="P358" s="1">
        <f ca="1">IF(U$3=0,'Attribute weighting'!$B$15*E358+'Attribute weighting'!$C$15*F358+'Attribute weighting'!$D$15*G358+'Attribute weighting'!$E$15*H358+'Attribute weighting'!$F$15*I358,E358+F358+0.5*G358+0.5*H358+3*I358)</f>
        <v>36.050000000000004</v>
      </c>
      <c r="R358" s="1"/>
    </row>
    <row r="359" spans="1:19">
      <c r="A359" t="s">
        <v>109</v>
      </c>
      <c r="B359" t="s">
        <v>884</v>
      </c>
      <c r="C359" t="s">
        <v>651</v>
      </c>
      <c r="D359" t="s">
        <v>101</v>
      </c>
      <c r="E359">
        <v>25</v>
      </c>
      <c r="F359">
        <v>31</v>
      </c>
      <c r="G359">
        <v>31</v>
      </c>
      <c r="H359">
        <v>44</v>
      </c>
      <c r="I359">
        <v>19</v>
      </c>
      <c r="J359">
        <v>31</v>
      </c>
      <c r="K359" t="s">
        <v>175</v>
      </c>
      <c r="L359" t="s">
        <v>108</v>
      </c>
      <c r="P359" s="1">
        <f ca="1">IF(U$3=0,'Attribute weighting'!$B$15*E359+'Attribute weighting'!$C$15*F359+'Attribute weighting'!$D$15*G359+'Attribute weighting'!$E$15*H359+'Attribute weighting'!$F$15*I359,E359+F359+0.5*G359+0.5*H359+3*I359)</f>
        <v>35.700000000000003</v>
      </c>
      <c r="R359" s="1"/>
    </row>
    <row r="360" spans="1:19">
      <c r="A360" t="s">
        <v>111</v>
      </c>
      <c r="B360" t="s">
        <v>885</v>
      </c>
      <c r="C360" t="s">
        <v>316</v>
      </c>
      <c r="D360" t="s">
        <v>124</v>
      </c>
      <c r="E360">
        <v>25</v>
      </c>
      <c r="F360">
        <v>31</v>
      </c>
      <c r="G360">
        <v>38</v>
      </c>
      <c r="H360">
        <v>50</v>
      </c>
      <c r="I360">
        <v>19</v>
      </c>
      <c r="J360">
        <v>31</v>
      </c>
      <c r="K360" t="s">
        <v>277</v>
      </c>
      <c r="L360" t="s">
        <v>108</v>
      </c>
      <c r="P360" s="1">
        <f ca="1">IF(U$3=0,'Attribute weighting'!$B$15*E360+'Attribute weighting'!$C$15*F360+'Attribute weighting'!$D$15*G360+'Attribute weighting'!$E$15*H360+'Attribute weighting'!$F$15*I360,E360+F360+0.5*G360+0.5*H360+3*I360)</f>
        <v>39.050000000000004</v>
      </c>
      <c r="R360" s="1"/>
    </row>
    <row r="361" spans="1:19">
      <c r="A361" t="s">
        <v>114</v>
      </c>
      <c r="B361" t="s">
        <v>886</v>
      </c>
      <c r="C361" t="s">
        <v>207</v>
      </c>
      <c r="D361" t="s">
        <v>170</v>
      </c>
      <c r="E361">
        <v>31</v>
      </c>
      <c r="F361">
        <v>44</v>
      </c>
      <c r="G361">
        <v>50</v>
      </c>
      <c r="H361">
        <v>56</v>
      </c>
      <c r="I361">
        <v>19</v>
      </c>
      <c r="J361">
        <v>63</v>
      </c>
      <c r="K361" t="s">
        <v>663</v>
      </c>
      <c r="L361" t="s">
        <v>299</v>
      </c>
      <c r="P361" s="1">
        <f ca="1">IF(U$3=0,'Attribute weighting'!$B$18*E361+'Attribute weighting'!$C$18*F361+'Attribute weighting'!$D$18*G361+'Attribute weighting'!$E$18*H361+'Attribute weighting'!$F$18*I361,E361+F361+0.5*G361+0.5*H361+3*I361)</f>
        <v>35.909999999999997</v>
      </c>
      <c r="R361" s="1">
        <f ca="1">(0.3*AVERAGE(P358:P360)+0.7*MAX(P358:P360))</f>
        <v>38.414999999999999</v>
      </c>
      <c r="S361" t="s">
        <v>1701</v>
      </c>
    </row>
    <row r="362" spans="1:19">
      <c r="A362" t="s">
        <v>116</v>
      </c>
      <c r="B362" t="s">
        <v>887</v>
      </c>
      <c r="C362" t="s">
        <v>166</v>
      </c>
      <c r="D362" t="s">
        <v>121</v>
      </c>
      <c r="E362">
        <v>25</v>
      </c>
      <c r="F362">
        <v>38</v>
      </c>
      <c r="G362">
        <v>44</v>
      </c>
      <c r="H362">
        <v>56</v>
      </c>
      <c r="I362">
        <v>19</v>
      </c>
      <c r="J362">
        <v>56</v>
      </c>
      <c r="K362" t="s">
        <v>175</v>
      </c>
      <c r="L362" t="s">
        <v>204</v>
      </c>
      <c r="P362" s="1">
        <f ca="1">IF(U$3=0,'Attribute weighting'!$B$18*E362+'Attribute weighting'!$C$18*F362+'Attribute weighting'!$D$18*G362+'Attribute weighting'!$E$18*H362+'Attribute weighting'!$F$18*I362,E362+F362+0.5*G362+0.5*H362+3*I362)</f>
        <v>31.410000000000004</v>
      </c>
      <c r="R362" s="1">
        <f ca="1">(AVERAGE(E361:E364)+AVERAGE(F361:F364)+(0.5*AVERAGE(G361:G364)))</f>
        <v>94</v>
      </c>
      <c r="S362" t="s">
        <v>471</v>
      </c>
    </row>
    <row r="363" spans="1:19">
      <c r="A363" t="s">
        <v>119</v>
      </c>
      <c r="B363" t="s">
        <v>888</v>
      </c>
      <c r="C363" t="s">
        <v>693</v>
      </c>
      <c r="D363" t="s">
        <v>118</v>
      </c>
      <c r="E363">
        <v>25</v>
      </c>
      <c r="F363">
        <v>31</v>
      </c>
      <c r="G363">
        <v>38</v>
      </c>
      <c r="H363">
        <v>31</v>
      </c>
      <c r="I363">
        <v>19</v>
      </c>
      <c r="J363">
        <v>38</v>
      </c>
      <c r="K363" t="s">
        <v>49</v>
      </c>
      <c r="L363" t="s">
        <v>58</v>
      </c>
      <c r="P363" s="1">
        <f ca="1">IF(U$3=0,'Attribute weighting'!$B$18*E363+'Attribute weighting'!$C$18*F363+'Attribute weighting'!$D$18*G363+'Attribute weighting'!$E$18*H363+'Attribute weighting'!$F$18*I363,E363+F363+0.5*G363+0.5*H363+3*I363)</f>
        <v>27.320000000000004</v>
      </c>
      <c r="R363" s="1">
        <f ca="1">0.3*AVERAGE(H361:H364)+0.7*MAX(H361:H364)</f>
        <v>52.774999999999991</v>
      </c>
      <c r="S363" t="s">
        <v>486</v>
      </c>
    </row>
    <row r="364" spans="1:19">
      <c r="A364" t="s">
        <v>122</v>
      </c>
      <c r="B364" t="s">
        <v>889</v>
      </c>
      <c r="C364" t="s">
        <v>607</v>
      </c>
      <c r="D364" t="s">
        <v>275</v>
      </c>
      <c r="E364">
        <v>38</v>
      </c>
      <c r="F364">
        <v>50</v>
      </c>
      <c r="G364">
        <v>56</v>
      </c>
      <c r="H364">
        <v>38</v>
      </c>
      <c r="I364">
        <v>19</v>
      </c>
      <c r="J364">
        <v>69</v>
      </c>
      <c r="K364" t="s">
        <v>890</v>
      </c>
      <c r="L364" t="s">
        <v>245</v>
      </c>
      <c r="P364" s="1">
        <f ca="1">IF(U$3=0,'Attribute weighting'!$B$18*E364+'Attribute weighting'!$C$18*F364+'Attribute weighting'!$D$18*G364+'Attribute weighting'!$E$18*H364+'Attribute weighting'!$F$18*I364,E364+F364+0.5*G364+0.5*H364+3*I364)</f>
        <v>39.839999999999996</v>
      </c>
      <c r="R364" s="1">
        <f ca="1">0.3*AVERAGE(I361:I364)+0.7*MAX(I361:I364)</f>
        <v>19</v>
      </c>
      <c r="S364" t="s">
        <v>487</v>
      </c>
    </row>
    <row r="365" spans="1:19">
      <c r="A365" t="s">
        <v>126</v>
      </c>
      <c r="B365" t="s">
        <v>891</v>
      </c>
      <c r="C365" t="s">
        <v>655</v>
      </c>
      <c r="D365" t="s">
        <v>127</v>
      </c>
      <c r="E365">
        <v>25</v>
      </c>
      <c r="F365">
        <v>31</v>
      </c>
      <c r="G365">
        <v>19</v>
      </c>
      <c r="H365">
        <v>38</v>
      </c>
      <c r="I365">
        <v>38</v>
      </c>
      <c r="J365">
        <v>31</v>
      </c>
      <c r="K365" t="s">
        <v>541</v>
      </c>
      <c r="L365" t="s">
        <v>357</v>
      </c>
      <c r="P365" s="1">
        <f ca="1">IF(U$3=0,'Attribute weighting'!$B$21*E365+'Attribute weighting'!$C$21*F365+'Attribute weighting'!$D$21*G365+'Attribute weighting'!$E$21*H365+'Attribute weighting'!$F$21*I365,E365+F365+0.5*G365+0.5*H365+3*I365)</f>
        <v>31.549999999999997</v>
      </c>
      <c r="R365" s="1">
        <f ca="1">'Attribute weighting'!$A$32*(LARGE(P361:P364,1))+'Attribute weighting'!$B$32*(LARGE(P361:P364,2))+'Attribute weighting'!$C$32*(LARGE(P361:P364,3))+'Attribute weighting'!$D$32*(LARGE(P361:P364,4))</f>
        <v>34.863999999999997</v>
      </c>
      <c r="S365" t="s">
        <v>488</v>
      </c>
    </row>
    <row r="366" spans="1:19">
      <c r="A366" t="s">
        <v>129</v>
      </c>
      <c r="B366" t="s">
        <v>892</v>
      </c>
      <c r="C366" t="s">
        <v>161</v>
      </c>
      <c r="D366" t="s">
        <v>153</v>
      </c>
      <c r="E366">
        <v>25</v>
      </c>
      <c r="F366">
        <v>31</v>
      </c>
      <c r="G366">
        <v>44</v>
      </c>
      <c r="H366">
        <v>44</v>
      </c>
      <c r="I366">
        <v>50</v>
      </c>
      <c r="J366">
        <v>31</v>
      </c>
      <c r="K366" t="s">
        <v>541</v>
      </c>
      <c r="L366" t="s">
        <v>357</v>
      </c>
      <c r="P366" s="1">
        <f ca="1">IF(U$3=0,'Attribute weighting'!$B$21*E366+'Attribute weighting'!$C$21*F366+'Attribute weighting'!$D$21*G366+'Attribute weighting'!$E$21*H366+'Attribute weighting'!$F$21*I366,E366+F366+0.5*G366+0.5*H366+3*I366)</f>
        <v>37.299999999999997</v>
      </c>
      <c r="R366" s="1">
        <f ca="1">(AVERAGE(E365:E368)+AVERAGE(F365:F368)+(0.5*AVERAGE(G365:G368)))/2.5</f>
        <v>34.75</v>
      </c>
      <c r="S366" t="s">
        <v>472</v>
      </c>
    </row>
    <row r="367" spans="1:19">
      <c r="A367" t="s">
        <v>132</v>
      </c>
      <c r="B367" t="s">
        <v>893</v>
      </c>
      <c r="C367" t="s">
        <v>206</v>
      </c>
      <c r="D367" t="s">
        <v>225</v>
      </c>
      <c r="E367">
        <v>31</v>
      </c>
      <c r="F367">
        <v>38</v>
      </c>
      <c r="G367">
        <v>50</v>
      </c>
      <c r="H367">
        <v>69</v>
      </c>
      <c r="I367">
        <v>31</v>
      </c>
      <c r="J367">
        <v>63</v>
      </c>
      <c r="K367" t="s">
        <v>541</v>
      </c>
      <c r="L367" t="s">
        <v>357</v>
      </c>
      <c r="P367" s="1">
        <f ca="1">IF(U$3=0,'Attribute weighting'!$B$21*E367+'Attribute weighting'!$C$21*F367+'Attribute weighting'!$D$21*G367+'Attribute weighting'!$E$21*H367+'Attribute weighting'!$F$21*I367,E367+F367+0.5*G367+0.5*H367+3*I367)</f>
        <v>35.774999999999999</v>
      </c>
      <c r="R367" s="1">
        <f ca="1">0.7*MAX(I365:I368)+0.3*AVERAGE(I365:I368)</f>
        <v>47.225000000000001</v>
      </c>
      <c r="S367" t="s">
        <v>473</v>
      </c>
    </row>
    <row r="368" spans="1:19">
      <c r="A368" t="s">
        <v>135</v>
      </c>
      <c r="B368" t="s">
        <v>894</v>
      </c>
      <c r="C368" t="s">
        <v>304</v>
      </c>
      <c r="D368" t="s">
        <v>236</v>
      </c>
      <c r="E368">
        <v>38</v>
      </c>
      <c r="F368">
        <v>44</v>
      </c>
      <c r="G368">
        <v>56</v>
      </c>
      <c r="H368">
        <v>50</v>
      </c>
      <c r="I368">
        <v>44</v>
      </c>
      <c r="J368">
        <v>63</v>
      </c>
      <c r="K368" t="s">
        <v>74</v>
      </c>
      <c r="L368" t="s">
        <v>251</v>
      </c>
      <c r="P368" s="1">
        <f ca="1">IF(U$3=0,'Attribute weighting'!$B$21*E368+'Attribute weighting'!$C$21*F368+'Attribute weighting'!$D$21*G368+'Attribute weighting'!$E$21*H368+'Attribute weighting'!$F$21*I368,E368+F368+0.5*G368+0.5*H368+3*I368)</f>
        <v>43.25</v>
      </c>
      <c r="R368" s="1">
        <f ca="1">0.4*MAX(H365:H368)+0.4*MIN(H365:H368)+0.2*AVERAGE(H365:H368)</f>
        <v>52.850000000000009</v>
      </c>
      <c r="S368" t="s">
        <v>474</v>
      </c>
    </row>
    <row r="369" spans="1:21">
      <c r="A369" t="s">
        <v>137</v>
      </c>
      <c r="B369" t="s">
        <v>895</v>
      </c>
      <c r="C369" t="s">
        <v>302</v>
      </c>
      <c r="D369" t="s">
        <v>139</v>
      </c>
      <c r="E369">
        <v>56</v>
      </c>
      <c r="F369">
        <v>81</v>
      </c>
      <c r="G369">
        <v>81</v>
      </c>
      <c r="H369">
        <v>31</v>
      </c>
      <c r="I369">
        <v>69</v>
      </c>
      <c r="J369">
        <v>31</v>
      </c>
      <c r="K369" t="s">
        <v>328</v>
      </c>
      <c r="R369" s="1">
        <f ca="1">'Attribute weighting'!$A$35*(LARGE(P365:P368,1))+'Attribute weighting'!$B$35*(LARGE(P365:P368,2))+'Attribute weighting'!$C$35*(LARGE(P365:P368,3))+'Attribute weighting'!$D$35*(LARGE(P365:P368,4))</f>
        <v>38.952500000000001</v>
      </c>
      <c r="S369" t="s">
        <v>485</v>
      </c>
    </row>
    <row r="370" spans="1:21">
      <c r="A370" t="s">
        <v>141</v>
      </c>
      <c r="B370" t="s">
        <v>896</v>
      </c>
      <c r="C370" t="s">
        <v>897</v>
      </c>
      <c r="D370" t="s">
        <v>196</v>
      </c>
      <c r="E370">
        <v>25</v>
      </c>
      <c r="F370">
        <v>56</v>
      </c>
      <c r="G370">
        <v>44</v>
      </c>
      <c r="H370">
        <v>31</v>
      </c>
      <c r="I370">
        <v>81</v>
      </c>
      <c r="J370">
        <v>75</v>
      </c>
      <c r="K370" t="s">
        <v>348</v>
      </c>
    </row>
    <row r="371" spans="1:21">
      <c r="A371" t="s">
        <v>145</v>
      </c>
      <c r="B371" t="s">
        <v>675</v>
      </c>
    </row>
    <row r="372" spans="1:21">
      <c r="A372" t="s">
        <v>147</v>
      </c>
      <c r="B372" t="s">
        <v>675</v>
      </c>
    </row>
    <row r="374" spans="1:21">
      <c r="A374" t="s">
        <v>898</v>
      </c>
      <c r="B374" t="s">
        <v>45</v>
      </c>
    </row>
    <row r="375" spans="1:21">
      <c r="A375" t="s">
        <v>899</v>
      </c>
      <c r="B375" t="s">
        <v>900</v>
      </c>
      <c r="Q375" s="1"/>
      <c r="S375" s="1"/>
    </row>
    <row r="376" spans="1:21">
      <c r="A376" t="s">
        <v>46</v>
      </c>
      <c r="B376" t="s">
        <v>901</v>
      </c>
      <c r="C376" t="s">
        <v>210</v>
      </c>
      <c r="D376" t="s">
        <v>268</v>
      </c>
      <c r="E376">
        <v>25</v>
      </c>
      <c r="F376">
        <v>69</v>
      </c>
      <c r="G376">
        <v>6</v>
      </c>
      <c r="H376">
        <v>13</v>
      </c>
      <c r="I376">
        <v>50</v>
      </c>
      <c r="J376">
        <v>63</v>
      </c>
      <c r="K376">
        <f>J376</f>
        <v>63</v>
      </c>
      <c r="L376">
        <v>56</v>
      </c>
      <c r="M376" t="s">
        <v>150</v>
      </c>
      <c r="N376">
        <v>6</v>
      </c>
      <c r="O376" t="s">
        <v>50</v>
      </c>
      <c r="P376" t="s">
        <v>479</v>
      </c>
      <c r="Q376" s="1">
        <f ca="1">IF(U$4=0,((('Attribute weighting'!$C$5*$I376+'Attribute weighting'!$D$5*$J376+'Attribute weighting'!$E$5*$L376)+('Attribute weighting'!$B$5*$G376))),(((0.4*$I376+0.3*$J376+0.7*$K376+0.05*$L376)+(0.75*($G376+38)))/2.2))</f>
        <v>37.9</v>
      </c>
      <c r="R376" t="s">
        <v>477</v>
      </c>
      <c r="S376" s="1">
        <f ca="1">(((0.4*$I376+0.3*$J376+0.7*$K376+0.05*$L376)/1.45))</f>
        <v>59.172413793103445</v>
      </c>
      <c r="T376" s="1" t="s">
        <v>478</v>
      </c>
      <c r="U376" s="1">
        <f>($G376+38)</f>
        <v>44</v>
      </c>
    </row>
    <row r="377" spans="1:21">
      <c r="A377" t="s">
        <v>51</v>
      </c>
      <c r="B377" t="s">
        <v>902</v>
      </c>
      <c r="C377" t="s">
        <v>229</v>
      </c>
      <c r="D377" t="s">
        <v>149</v>
      </c>
      <c r="E377">
        <v>25</v>
      </c>
      <c r="F377">
        <v>69</v>
      </c>
      <c r="G377">
        <v>13</v>
      </c>
      <c r="H377">
        <v>13</v>
      </c>
      <c r="I377">
        <v>44</v>
      </c>
      <c r="J377">
        <v>38</v>
      </c>
      <c r="K377">
        <f>J377</f>
        <v>38</v>
      </c>
      <c r="L377">
        <v>38</v>
      </c>
      <c r="M377" t="s">
        <v>49</v>
      </c>
      <c r="N377">
        <v>2</v>
      </c>
      <c r="O377" t="s">
        <v>82</v>
      </c>
      <c r="P377" t="s">
        <v>479</v>
      </c>
      <c r="Q377" s="1">
        <f ca="1">IF(U$4=0,((('Attribute weighting'!$C$5*$I377+'Attribute weighting'!$D$5*$J377+'Attribute weighting'!$E$5*$L377)+('Attribute weighting'!$B$5*$G377))),(((0.4*$I377+0.3*$J377+0.7*$K377+0.05*$L377)+(0.75*($G377+38)))/2.2))</f>
        <v>28.9</v>
      </c>
      <c r="R377" t="s">
        <v>477</v>
      </c>
      <c r="S377" s="1">
        <f ca="1">(((0.4*$I377+0.3*$J377+0.7*$K377+0.05*$L377)/1.45))</f>
        <v>39.655172413793103</v>
      </c>
      <c r="T377" s="1" t="s">
        <v>478</v>
      </c>
      <c r="U377" s="1">
        <f>($G377+38)</f>
        <v>51</v>
      </c>
    </row>
    <row r="378" spans="1:21">
      <c r="A378" t="s">
        <v>54</v>
      </c>
      <c r="B378" t="s">
        <v>903</v>
      </c>
      <c r="C378" t="s">
        <v>69</v>
      </c>
      <c r="D378" t="s">
        <v>271</v>
      </c>
      <c r="E378">
        <v>63</v>
      </c>
      <c r="F378">
        <v>75</v>
      </c>
      <c r="G378">
        <v>50</v>
      </c>
      <c r="H378">
        <v>94</v>
      </c>
      <c r="I378">
        <v>50</v>
      </c>
      <c r="J378">
        <v>19</v>
      </c>
      <c r="K378" t="s">
        <v>57</v>
      </c>
      <c r="L378">
        <v>1</v>
      </c>
      <c r="M378">
        <v>5</v>
      </c>
      <c r="N378" t="s">
        <v>108</v>
      </c>
      <c r="P378" t="s">
        <v>478</v>
      </c>
      <c r="Q378" s="1">
        <f ca="1">IF(U$3=0,IF(H378&gt;88,G378+3,G378),((G378+0.2*H378)/1.15))</f>
        <v>53</v>
      </c>
      <c r="R378" t="s">
        <v>480</v>
      </c>
      <c r="S378" s="1">
        <f ca="1">('Attribute weighting'!$B$11*(E378)+'Attribute weighting'!$C$11*(G378)+'Attribute weighting'!$D$11*(J378))</f>
        <v>39.18</v>
      </c>
    </row>
    <row r="379" spans="1:21">
      <c r="A379" t="s">
        <v>59</v>
      </c>
      <c r="B379" t="s">
        <v>904</v>
      </c>
      <c r="C379" t="s">
        <v>205</v>
      </c>
      <c r="D379" t="s">
        <v>56</v>
      </c>
      <c r="E379">
        <v>50</v>
      </c>
      <c r="F379">
        <v>69</v>
      </c>
      <c r="G379">
        <v>31</v>
      </c>
      <c r="H379">
        <v>75</v>
      </c>
      <c r="I379">
        <v>50</v>
      </c>
      <c r="J379">
        <v>19</v>
      </c>
      <c r="K379" t="s">
        <v>62</v>
      </c>
      <c r="L379">
        <v>1</v>
      </c>
      <c r="M379">
        <v>6</v>
      </c>
      <c r="N379" t="s">
        <v>108</v>
      </c>
      <c r="P379" t="s">
        <v>478</v>
      </c>
      <c r="Q379" s="1">
        <f ca="1">IF(U$3=0,IF(H379&gt;88,G379+3,G379),((G379+0.2*H379)/1.15))</f>
        <v>31</v>
      </c>
      <c r="R379" t="s">
        <v>480</v>
      </c>
      <c r="S379" s="1">
        <f ca="1">('Attribute weighting'!$B$11*(E379)+'Attribute weighting'!$C$11*(G379)+'Attribute weighting'!$D$11*(J379))</f>
        <v>27.51</v>
      </c>
    </row>
    <row r="380" spans="1:21">
      <c r="A380" t="s">
        <v>64</v>
      </c>
      <c r="B380" t="s">
        <v>905</v>
      </c>
      <c r="C380" t="s">
        <v>189</v>
      </c>
      <c r="D380" t="s">
        <v>220</v>
      </c>
      <c r="E380">
        <v>38</v>
      </c>
      <c r="F380">
        <v>69</v>
      </c>
      <c r="G380">
        <v>38</v>
      </c>
      <c r="H380">
        <v>25</v>
      </c>
      <c r="I380">
        <v>50</v>
      </c>
      <c r="J380">
        <v>44</v>
      </c>
      <c r="K380" t="s">
        <v>250</v>
      </c>
      <c r="L380">
        <v>4</v>
      </c>
      <c r="M380">
        <v>8</v>
      </c>
      <c r="N380" t="s">
        <v>286</v>
      </c>
      <c r="P380" t="s">
        <v>478</v>
      </c>
      <c r="Q380" s="1">
        <f ca="1">IF(U$3=0,IF(H380&gt;88,G380+3,G380),((G380+0.2*H380)/1.15))</f>
        <v>38</v>
      </c>
      <c r="R380" t="s">
        <v>480</v>
      </c>
      <c r="S380" s="1">
        <f ca="1">('Attribute weighting'!$B$11*(E380)+'Attribute weighting'!$C$11*(G380)+'Attribute weighting'!$D$11*(J380))</f>
        <v>40.22</v>
      </c>
    </row>
    <row r="381" spans="1:21">
      <c r="A381" t="s">
        <v>68</v>
      </c>
      <c r="B381" t="s">
        <v>906</v>
      </c>
      <c r="C381" t="s">
        <v>279</v>
      </c>
      <c r="D381" t="s">
        <v>301</v>
      </c>
      <c r="E381">
        <v>38</v>
      </c>
      <c r="F381">
        <v>69</v>
      </c>
      <c r="G381">
        <v>25</v>
      </c>
      <c r="H381">
        <v>38</v>
      </c>
      <c r="I381">
        <v>50</v>
      </c>
      <c r="J381">
        <v>38</v>
      </c>
      <c r="K381" t="s">
        <v>250</v>
      </c>
      <c r="L381">
        <v>3</v>
      </c>
      <c r="M381">
        <v>6</v>
      </c>
      <c r="N381" t="s">
        <v>82</v>
      </c>
      <c r="P381" t="s">
        <v>478</v>
      </c>
      <c r="Q381" s="1">
        <f ca="1">IF(U$3=0,IF(H381&gt;88,G381+3,G381),((G381+0.2*H381)/1.15))</f>
        <v>25</v>
      </c>
      <c r="R381" t="s">
        <v>480</v>
      </c>
      <c r="S381" s="1">
        <f ca="1">('Attribute weighting'!$B$11*(E381)+'Attribute weighting'!$C$11*(G381)+'Attribute weighting'!$D$11*(J381))</f>
        <v>30.46</v>
      </c>
    </row>
    <row r="382" spans="1:21">
      <c r="A382" t="s">
        <v>71</v>
      </c>
      <c r="B382" t="s">
        <v>907</v>
      </c>
      <c r="C382" t="s">
        <v>350</v>
      </c>
      <c r="D382" t="s">
        <v>85</v>
      </c>
      <c r="E382">
        <v>25</v>
      </c>
      <c r="F382">
        <v>69</v>
      </c>
      <c r="G382">
        <v>25</v>
      </c>
      <c r="H382">
        <v>13</v>
      </c>
      <c r="I382">
        <v>50</v>
      </c>
      <c r="J382">
        <v>50</v>
      </c>
      <c r="K382" t="s">
        <v>150</v>
      </c>
      <c r="L382">
        <v>4</v>
      </c>
      <c r="M382">
        <v>7</v>
      </c>
      <c r="N382" t="s">
        <v>286</v>
      </c>
      <c r="S382" s="1">
        <f ca="1">('Attribute weighting'!$B$11*(E382)+'Attribute weighting'!$C$11*(G382)+'Attribute weighting'!$D$11*(J382))</f>
        <v>34.25</v>
      </c>
    </row>
    <row r="383" spans="1:21">
      <c r="A383" t="s">
        <v>76</v>
      </c>
      <c r="B383" t="s">
        <v>908</v>
      </c>
      <c r="C383" t="s">
        <v>355</v>
      </c>
      <c r="D383" t="s">
        <v>73</v>
      </c>
      <c r="E383">
        <v>38</v>
      </c>
      <c r="F383">
        <v>69</v>
      </c>
      <c r="G383">
        <v>50</v>
      </c>
      <c r="H383">
        <v>13</v>
      </c>
      <c r="I383">
        <v>50</v>
      </c>
      <c r="J383">
        <v>75</v>
      </c>
      <c r="K383" t="s">
        <v>150</v>
      </c>
      <c r="L383">
        <v>6</v>
      </c>
      <c r="M383">
        <v>8</v>
      </c>
      <c r="N383" t="s">
        <v>203</v>
      </c>
      <c r="S383" s="1">
        <f ca="1">('Attribute weighting'!$B$11*(E383)+'Attribute weighting'!$C$11*(G383)+'Attribute weighting'!$D$11*(J383))</f>
        <v>58.649999999999991</v>
      </c>
    </row>
    <row r="384" spans="1:21">
      <c r="A384" t="s">
        <v>79</v>
      </c>
      <c r="B384" t="s">
        <v>909</v>
      </c>
      <c r="C384" t="s">
        <v>872</v>
      </c>
      <c r="D384" t="s">
        <v>165</v>
      </c>
      <c r="E384">
        <v>31</v>
      </c>
      <c r="F384">
        <v>69</v>
      </c>
      <c r="G384">
        <v>38</v>
      </c>
      <c r="H384">
        <v>13</v>
      </c>
      <c r="I384">
        <v>50</v>
      </c>
      <c r="J384">
        <v>44</v>
      </c>
      <c r="K384" t="s">
        <v>150</v>
      </c>
      <c r="L384">
        <v>4</v>
      </c>
      <c r="M384">
        <v>6</v>
      </c>
      <c r="N384" t="s">
        <v>108</v>
      </c>
      <c r="S384" s="1">
        <f ca="1">('Attribute weighting'!$B$11*(E384)+'Attribute weighting'!$C$11*(G384)+'Attribute weighting'!$D$11*(J384))</f>
        <v>39.870000000000005</v>
      </c>
    </row>
    <row r="385" spans="1:19">
      <c r="A385" t="s">
        <v>83</v>
      </c>
      <c r="B385" t="s">
        <v>910</v>
      </c>
      <c r="C385" t="s">
        <v>80</v>
      </c>
      <c r="D385" t="s">
        <v>208</v>
      </c>
      <c r="E385">
        <v>25</v>
      </c>
      <c r="F385">
        <v>69</v>
      </c>
      <c r="G385">
        <v>25</v>
      </c>
      <c r="H385">
        <v>13</v>
      </c>
      <c r="I385">
        <v>50</v>
      </c>
      <c r="J385">
        <v>50</v>
      </c>
      <c r="K385" t="s">
        <v>150</v>
      </c>
      <c r="L385">
        <v>5</v>
      </c>
      <c r="M385">
        <v>7</v>
      </c>
      <c r="N385" t="s">
        <v>286</v>
      </c>
      <c r="S385" s="1">
        <f ca="1">('Attribute weighting'!$B$11*(E385)+'Attribute weighting'!$C$11*(G385)+'Attribute weighting'!$D$11*(J385))</f>
        <v>34.25</v>
      </c>
    </row>
    <row r="386" spans="1:19">
      <c r="A386" t="s">
        <v>86</v>
      </c>
      <c r="B386" t="s">
        <v>911</v>
      </c>
      <c r="C386" t="s">
        <v>316</v>
      </c>
      <c r="D386" t="s">
        <v>238</v>
      </c>
      <c r="E386">
        <v>25</v>
      </c>
      <c r="F386">
        <v>69</v>
      </c>
      <c r="G386">
        <v>19</v>
      </c>
      <c r="H386">
        <v>50</v>
      </c>
      <c r="I386">
        <v>50</v>
      </c>
      <c r="J386">
        <v>31</v>
      </c>
      <c r="K386" t="s">
        <v>150</v>
      </c>
      <c r="L386">
        <v>2</v>
      </c>
      <c r="M386">
        <v>5</v>
      </c>
      <c r="N386" t="s">
        <v>108</v>
      </c>
      <c r="S386" s="1">
        <f ca="1">('Attribute weighting'!$B$11*(E386)+'Attribute weighting'!$C$11*(G386)+'Attribute weighting'!$D$11*(J386))</f>
        <v>23.740000000000002</v>
      </c>
    </row>
    <row r="387" spans="1:19">
      <c r="A387" t="s">
        <v>89</v>
      </c>
      <c r="B387" t="s">
        <v>912</v>
      </c>
      <c r="C387" t="s">
        <v>190</v>
      </c>
      <c r="D387" t="s">
        <v>256</v>
      </c>
      <c r="E387">
        <v>25</v>
      </c>
      <c r="F387">
        <v>69</v>
      </c>
      <c r="G387">
        <v>19</v>
      </c>
      <c r="H387">
        <v>50</v>
      </c>
      <c r="I387">
        <v>50</v>
      </c>
      <c r="J387">
        <v>31</v>
      </c>
      <c r="K387" t="s">
        <v>150</v>
      </c>
      <c r="L387">
        <v>2</v>
      </c>
      <c r="M387">
        <v>5</v>
      </c>
      <c r="N387" t="s">
        <v>108</v>
      </c>
      <c r="S387" s="1">
        <f ca="1">('Attribute weighting'!$B$11*(E387)+'Attribute weighting'!$C$11*(G387)+'Attribute weighting'!$D$11*(J387))</f>
        <v>23.740000000000002</v>
      </c>
    </row>
    <row r="388" spans="1:19">
      <c r="A388" t="s">
        <v>92</v>
      </c>
      <c r="B388" t="s">
        <v>913</v>
      </c>
      <c r="C388" t="s">
        <v>233</v>
      </c>
      <c r="D388" t="s">
        <v>258</v>
      </c>
      <c r="E388">
        <v>25</v>
      </c>
      <c r="F388">
        <v>69</v>
      </c>
      <c r="G388">
        <v>38</v>
      </c>
      <c r="H388">
        <v>69</v>
      </c>
      <c r="R388" s="1">
        <f>MAX(Q376:Q377)</f>
        <v>37.9</v>
      </c>
      <c r="S388" t="s">
        <v>475</v>
      </c>
    </row>
    <row r="389" spans="1:19">
      <c r="A389" t="s">
        <v>95</v>
      </c>
      <c r="B389" t="s">
        <v>914</v>
      </c>
      <c r="C389" t="s">
        <v>915</v>
      </c>
      <c r="D389" t="s">
        <v>261</v>
      </c>
      <c r="E389">
        <v>25</v>
      </c>
      <c r="F389">
        <v>69</v>
      </c>
      <c r="G389">
        <v>38</v>
      </c>
      <c r="H389">
        <v>50</v>
      </c>
      <c r="R389" s="1">
        <f>MAX(Q378:Q381)</f>
        <v>53</v>
      </c>
      <c r="S389" t="s">
        <v>476</v>
      </c>
    </row>
    <row r="390" spans="1:19">
      <c r="A390" t="s">
        <v>97</v>
      </c>
      <c r="B390" t="s">
        <v>916</v>
      </c>
      <c r="C390" t="s">
        <v>305</v>
      </c>
      <c r="D390" t="s">
        <v>172</v>
      </c>
      <c r="E390">
        <v>25</v>
      </c>
      <c r="F390">
        <v>69</v>
      </c>
      <c r="G390">
        <v>25</v>
      </c>
      <c r="H390">
        <v>56</v>
      </c>
      <c r="R390" s="1">
        <f>U376</f>
        <v>44</v>
      </c>
      <c r="S390" t="s">
        <v>481</v>
      </c>
    </row>
    <row r="391" spans="1:19">
      <c r="A391" t="s">
        <v>100</v>
      </c>
      <c r="B391" t="s">
        <v>917</v>
      </c>
      <c r="C391" t="s">
        <v>213</v>
      </c>
      <c r="D391" t="s">
        <v>260</v>
      </c>
      <c r="E391">
        <v>25</v>
      </c>
      <c r="F391">
        <v>69</v>
      </c>
      <c r="G391">
        <v>19</v>
      </c>
      <c r="H391">
        <v>81</v>
      </c>
      <c r="R391" s="1">
        <f>0.7*MAX(S379:S387)+0.3*LARGE(S382:S387,2)</f>
        <v>53.015999999999991</v>
      </c>
      <c r="S391" t="s">
        <v>1636</v>
      </c>
    </row>
    <row r="392" spans="1:19">
      <c r="A392" t="s">
        <v>102</v>
      </c>
      <c r="B392" t="s">
        <v>918</v>
      </c>
      <c r="C392" t="s">
        <v>573</v>
      </c>
      <c r="D392" t="s">
        <v>170</v>
      </c>
      <c r="E392">
        <v>25</v>
      </c>
      <c r="F392">
        <v>69</v>
      </c>
      <c r="G392">
        <v>25</v>
      </c>
      <c r="H392">
        <v>69</v>
      </c>
      <c r="R392" s="1">
        <f>(AVERAGE(H388:H392)+MIN(H388,H388:H392))/2</f>
        <v>57.5</v>
      </c>
      <c r="S392" t="s">
        <v>470</v>
      </c>
    </row>
    <row r="393" spans="1:19">
      <c r="A393" t="s">
        <v>105</v>
      </c>
      <c r="B393" t="s">
        <v>919</v>
      </c>
      <c r="C393" t="s">
        <v>209</v>
      </c>
      <c r="D393" t="s">
        <v>259</v>
      </c>
      <c r="E393">
        <v>25</v>
      </c>
      <c r="F393">
        <v>38</v>
      </c>
      <c r="G393">
        <v>44</v>
      </c>
      <c r="H393">
        <v>44</v>
      </c>
      <c r="I393">
        <v>19</v>
      </c>
      <c r="J393">
        <v>44</v>
      </c>
      <c r="K393" t="s">
        <v>175</v>
      </c>
      <c r="L393" t="s">
        <v>108</v>
      </c>
      <c r="P393" s="1">
        <f ca="1">IF(U$3=0,'Attribute weighting'!$B$15*E393+'Attribute weighting'!$C$15*F393+'Attribute weighting'!$D$15*G393+'Attribute weighting'!$E$15*H393+'Attribute weighting'!$F$15*I393,E393+F393+0.5*G393+0.5*H393+3*I393)</f>
        <v>37.75</v>
      </c>
      <c r="R393" s="1"/>
    </row>
    <row r="394" spans="1:19">
      <c r="A394" t="s">
        <v>109</v>
      </c>
      <c r="B394" t="s">
        <v>920</v>
      </c>
      <c r="C394" t="s">
        <v>531</v>
      </c>
      <c r="D394" t="s">
        <v>244</v>
      </c>
      <c r="E394">
        <v>38</v>
      </c>
      <c r="F394">
        <v>31</v>
      </c>
      <c r="G394">
        <v>25</v>
      </c>
      <c r="H394">
        <v>56</v>
      </c>
      <c r="I394">
        <v>19</v>
      </c>
      <c r="J394">
        <v>56</v>
      </c>
      <c r="K394" t="s">
        <v>182</v>
      </c>
      <c r="L394" t="s">
        <v>67</v>
      </c>
      <c r="P394" s="1">
        <f ca="1">IF(U$3=0,'Attribute weighting'!$B$15*E394+'Attribute weighting'!$C$15*F394+'Attribute weighting'!$D$15*G394+'Attribute weighting'!$E$15*H394+'Attribute weighting'!$F$15*I394,E394+F394+0.5*G394+0.5*H394+3*I394)</f>
        <v>44</v>
      </c>
      <c r="R394" s="1"/>
    </row>
    <row r="395" spans="1:19">
      <c r="A395" t="s">
        <v>111</v>
      </c>
      <c r="B395" t="s">
        <v>921</v>
      </c>
      <c r="C395" t="s">
        <v>164</v>
      </c>
      <c r="D395" t="s">
        <v>113</v>
      </c>
      <c r="E395">
        <v>31</v>
      </c>
      <c r="F395">
        <v>44</v>
      </c>
      <c r="G395">
        <v>50</v>
      </c>
      <c r="H395">
        <v>63</v>
      </c>
      <c r="I395">
        <v>19</v>
      </c>
      <c r="J395">
        <v>56</v>
      </c>
      <c r="K395" t="s">
        <v>922</v>
      </c>
      <c r="L395" t="s">
        <v>200</v>
      </c>
      <c r="P395" s="1">
        <f ca="1">IF(U$3=0,'Attribute weighting'!$B$15*E395+'Attribute weighting'!$C$15*F395+'Attribute weighting'!$D$15*G395+'Attribute weighting'!$E$15*H395+'Attribute weighting'!$F$15*I395,E395+F395+0.5*G395+0.5*H395+3*I395)</f>
        <v>49.95</v>
      </c>
      <c r="R395" s="1"/>
    </row>
    <row r="396" spans="1:19">
      <c r="A396" t="s">
        <v>114</v>
      </c>
      <c r="B396" t="s">
        <v>923</v>
      </c>
      <c r="C396" t="s">
        <v>161</v>
      </c>
      <c r="D396" t="s">
        <v>312</v>
      </c>
      <c r="E396">
        <v>44</v>
      </c>
      <c r="F396">
        <v>56</v>
      </c>
      <c r="G396">
        <v>63</v>
      </c>
      <c r="H396">
        <v>69</v>
      </c>
      <c r="I396">
        <v>19</v>
      </c>
      <c r="J396">
        <v>81</v>
      </c>
      <c r="K396" t="s">
        <v>924</v>
      </c>
      <c r="L396" t="s">
        <v>200</v>
      </c>
      <c r="P396" s="1">
        <f ca="1">IF(U$3=0,'Attribute weighting'!$B$18*E396+'Attribute weighting'!$C$18*F396+'Attribute weighting'!$D$18*G396+'Attribute weighting'!$E$18*H396+'Attribute weighting'!$F$18*I396,E396+F396+0.5*G396+0.5*H396+3*I396)</f>
        <v>45.990000000000009</v>
      </c>
      <c r="R396" s="1">
        <f ca="1">(0.3*AVERAGE(P393:P395)+0.7*MAX(P393:P395))</f>
        <v>48.134999999999998</v>
      </c>
      <c r="S396" t="s">
        <v>1701</v>
      </c>
    </row>
    <row r="397" spans="1:19">
      <c r="A397" t="s">
        <v>116</v>
      </c>
      <c r="B397" t="s">
        <v>925</v>
      </c>
      <c r="C397" t="s">
        <v>651</v>
      </c>
      <c r="D397" t="s">
        <v>121</v>
      </c>
      <c r="E397">
        <v>31</v>
      </c>
      <c r="F397">
        <v>44</v>
      </c>
      <c r="G397">
        <v>50</v>
      </c>
      <c r="H397">
        <v>63</v>
      </c>
      <c r="I397">
        <v>19</v>
      </c>
      <c r="J397">
        <v>56</v>
      </c>
      <c r="K397" t="s">
        <v>62</v>
      </c>
      <c r="L397" t="s">
        <v>200</v>
      </c>
      <c r="P397" s="1">
        <f ca="1">IF(U$3=0,'Attribute weighting'!$B$18*E397+'Attribute weighting'!$C$18*F397+'Attribute weighting'!$D$18*G397+'Attribute weighting'!$E$18*H397+'Attribute weighting'!$F$18*I397,E397+F397+0.5*G397+0.5*H397+3*I397)</f>
        <v>36.26</v>
      </c>
      <c r="R397" s="1">
        <f ca="1">(AVERAGE(E396:E399)+AVERAGE(F396:F399)+(0.5*AVERAGE(G396:G399)))</f>
        <v>108.125</v>
      </c>
      <c r="S397" t="s">
        <v>471</v>
      </c>
    </row>
    <row r="398" spans="1:19">
      <c r="A398" t="s">
        <v>119</v>
      </c>
      <c r="B398" t="s">
        <v>926</v>
      </c>
      <c r="C398" t="s">
        <v>224</v>
      </c>
      <c r="D398" t="s">
        <v>115</v>
      </c>
      <c r="E398">
        <v>38</v>
      </c>
      <c r="F398">
        <v>50</v>
      </c>
      <c r="G398">
        <v>56</v>
      </c>
      <c r="H398">
        <v>56</v>
      </c>
      <c r="I398">
        <v>31</v>
      </c>
      <c r="J398">
        <v>50</v>
      </c>
      <c r="K398" t="s">
        <v>66</v>
      </c>
      <c r="L398" t="s">
        <v>200</v>
      </c>
      <c r="P398" s="1">
        <f ca="1">IF(U$3=0,'Attribute weighting'!$B$18*E398+'Attribute weighting'!$C$18*F398+'Attribute weighting'!$D$18*G398+'Attribute weighting'!$E$18*H398+'Attribute weighting'!$F$18*I398,E398+F398+0.5*G398+0.5*H398+3*I398)</f>
        <v>43.14</v>
      </c>
      <c r="R398" s="1">
        <f ca="1">0.3*AVERAGE(H396:H399)+0.7*MAX(H396:H399)</f>
        <v>66.149999999999991</v>
      </c>
      <c r="S398" t="s">
        <v>486</v>
      </c>
    </row>
    <row r="399" spans="1:19">
      <c r="A399" t="s">
        <v>122</v>
      </c>
      <c r="B399" t="s">
        <v>927</v>
      </c>
      <c r="C399" t="s">
        <v>546</v>
      </c>
      <c r="D399" t="s">
        <v>169</v>
      </c>
      <c r="E399">
        <v>25</v>
      </c>
      <c r="F399">
        <v>38</v>
      </c>
      <c r="G399">
        <v>44</v>
      </c>
      <c r="H399">
        <v>50</v>
      </c>
      <c r="I399">
        <v>19</v>
      </c>
      <c r="J399">
        <v>44</v>
      </c>
      <c r="K399" t="s">
        <v>928</v>
      </c>
      <c r="L399" t="s">
        <v>200</v>
      </c>
      <c r="P399" s="1">
        <f ca="1">IF(U$3=0,'Attribute weighting'!$B$18*E399+'Attribute weighting'!$C$18*F399+'Attribute weighting'!$D$18*G399+'Attribute weighting'!$E$18*H399+'Attribute weighting'!$F$18*I399,E399+F399+0.5*G399+0.5*H399+3*I399)</f>
        <v>31.110000000000003</v>
      </c>
      <c r="R399" s="1">
        <f ca="1">0.3*AVERAGE(I396:I399)+0.7*MAX(I396:I399)</f>
        <v>28.299999999999997</v>
      </c>
      <c r="S399" t="s">
        <v>487</v>
      </c>
    </row>
    <row r="400" spans="1:19">
      <c r="A400" t="s">
        <v>126</v>
      </c>
      <c r="B400" t="s">
        <v>929</v>
      </c>
      <c r="C400" t="s">
        <v>291</v>
      </c>
      <c r="D400" t="s">
        <v>227</v>
      </c>
      <c r="E400">
        <v>31</v>
      </c>
      <c r="F400">
        <v>38</v>
      </c>
      <c r="G400">
        <v>50</v>
      </c>
      <c r="H400">
        <v>44</v>
      </c>
      <c r="I400">
        <v>56</v>
      </c>
      <c r="J400">
        <v>44</v>
      </c>
      <c r="K400" t="s">
        <v>541</v>
      </c>
      <c r="L400" t="s">
        <v>930</v>
      </c>
      <c r="P400" s="1">
        <f ca="1">IF(U$3=0,'Attribute weighting'!$B$21*E400+'Attribute weighting'!$C$21*F400+'Attribute weighting'!$D$21*G400+'Attribute weighting'!$E$21*H400+'Attribute weighting'!$F$21*I400,E400+F400+0.5*G400+0.5*H400+3*I400)</f>
        <v>43.274999999999999</v>
      </c>
      <c r="R400" s="1">
        <f ca="1">'Attribute weighting'!$A$32*(LARGE(P396:P399,1))+'Attribute weighting'!$B$32*(LARGE(P396:P399,2))+'Attribute weighting'!$C$32*(LARGE(P396:P399,3))+'Attribute weighting'!$D$32*(LARGE(P396:P399,4))</f>
        <v>40.498000000000005</v>
      </c>
      <c r="S400" t="s">
        <v>488</v>
      </c>
    </row>
    <row r="401" spans="1:21">
      <c r="A401" t="s">
        <v>129</v>
      </c>
      <c r="B401" t="s">
        <v>931</v>
      </c>
      <c r="C401" t="s">
        <v>176</v>
      </c>
      <c r="D401" t="s">
        <v>235</v>
      </c>
      <c r="E401">
        <v>31</v>
      </c>
      <c r="F401">
        <v>38</v>
      </c>
      <c r="G401">
        <v>50</v>
      </c>
      <c r="H401">
        <v>56</v>
      </c>
      <c r="I401">
        <v>50</v>
      </c>
      <c r="J401">
        <v>69</v>
      </c>
      <c r="K401" t="s">
        <v>541</v>
      </c>
      <c r="L401" t="s">
        <v>357</v>
      </c>
      <c r="P401" s="1">
        <f ca="1">IF(U$3=0,'Attribute weighting'!$B$21*E401+'Attribute weighting'!$C$21*F401+'Attribute weighting'!$D$21*G401+'Attribute weighting'!$E$21*H401+'Attribute weighting'!$F$21*I401,E401+F401+0.5*G401+0.5*H401+3*I401)</f>
        <v>41.775000000000006</v>
      </c>
      <c r="R401" s="1">
        <f ca="1">(AVERAGE(E400:E403)+AVERAGE(F400:F403)+(0.5*AVERAGE(G400:G403)))/2.5</f>
        <v>34.4</v>
      </c>
      <c r="S401" t="s">
        <v>472</v>
      </c>
    </row>
    <row r="402" spans="1:21">
      <c r="A402" t="s">
        <v>132</v>
      </c>
      <c r="B402" t="s">
        <v>932</v>
      </c>
      <c r="C402" t="s">
        <v>240</v>
      </c>
      <c r="D402" t="s">
        <v>136</v>
      </c>
      <c r="E402">
        <v>25</v>
      </c>
      <c r="F402">
        <v>31</v>
      </c>
      <c r="G402">
        <v>44</v>
      </c>
      <c r="H402">
        <v>38</v>
      </c>
      <c r="I402">
        <v>50</v>
      </c>
      <c r="J402">
        <v>50</v>
      </c>
      <c r="K402" t="s">
        <v>541</v>
      </c>
      <c r="L402" t="s">
        <v>357</v>
      </c>
      <c r="P402" s="1">
        <f ca="1">IF(U$3=0,'Attribute weighting'!$B$21*E402+'Attribute weighting'!$C$21*F402+'Attribute weighting'!$D$21*G402+'Attribute weighting'!$E$21*H402+'Attribute weighting'!$F$21*I402,E402+F402+0.5*G402+0.5*H402+3*I402)</f>
        <v>37</v>
      </c>
      <c r="R402" s="1">
        <f ca="1">0.7*MAX(I400:I403)+0.3*AVERAGE(I400:I403)</f>
        <v>53.749999999999993</v>
      </c>
      <c r="S402" t="s">
        <v>473</v>
      </c>
    </row>
    <row r="403" spans="1:21">
      <c r="A403" t="s">
        <v>135</v>
      </c>
      <c r="B403" t="s">
        <v>933</v>
      </c>
      <c r="C403" t="s">
        <v>577</v>
      </c>
      <c r="D403" t="s">
        <v>225</v>
      </c>
      <c r="E403">
        <v>25</v>
      </c>
      <c r="F403">
        <v>31</v>
      </c>
      <c r="G403">
        <v>44</v>
      </c>
      <c r="H403">
        <v>38</v>
      </c>
      <c r="I403">
        <v>38</v>
      </c>
      <c r="J403">
        <v>38</v>
      </c>
      <c r="K403" t="s">
        <v>541</v>
      </c>
      <c r="L403" t="s">
        <v>245</v>
      </c>
      <c r="P403" s="1">
        <f ca="1">IF(U$3=0,'Attribute weighting'!$B$21*E403+'Attribute weighting'!$C$21*F403+'Attribute weighting'!$D$21*G403+'Attribute weighting'!$E$21*H403+'Attribute weighting'!$F$21*I403,E403+F403+0.5*G403+0.5*H403+3*I403)</f>
        <v>32.799999999999997</v>
      </c>
      <c r="R403" s="1">
        <f ca="1">0.4*MAX(H400:H403)+0.4*MIN(H400:H403)+0.2*AVERAGE(H400:H403)</f>
        <v>46.400000000000006</v>
      </c>
      <c r="S403" t="s">
        <v>474</v>
      </c>
    </row>
    <row r="404" spans="1:21">
      <c r="A404" t="s">
        <v>137</v>
      </c>
      <c r="B404" t="s">
        <v>934</v>
      </c>
      <c r="C404" t="s">
        <v>583</v>
      </c>
      <c r="D404" t="s">
        <v>143</v>
      </c>
      <c r="E404">
        <v>56</v>
      </c>
      <c r="F404">
        <v>81</v>
      </c>
      <c r="G404">
        <v>81</v>
      </c>
      <c r="H404">
        <v>31</v>
      </c>
      <c r="I404">
        <v>81</v>
      </c>
      <c r="J404">
        <v>81</v>
      </c>
      <c r="K404" t="s">
        <v>348</v>
      </c>
      <c r="R404" s="1">
        <f ca="1">'Attribute weighting'!$A$35*(LARGE(P400:P403,1))+'Attribute weighting'!$B$35*(LARGE(P400:P403,2))+'Attribute weighting'!$C$35*(LARGE(P400:P403,3))+'Attribute weighting'!$D$35*(LARGE(P400:P403,4))</f>
        <v>41.000000000000007</v>
      </c>
      <c r="S404" t="s">
        <v>485</v>
      </c>
    </row>
    <row r="405" spans="1:21">
      <c r="A405" t="s">
        <v>141</v>
      </c>
      <c r="B405" t="s">
        <v>935</v>
      </c>
      <c r="C405" t="s">
        <v>267</v>
      </c>
      <c r="D405" t="s">
        <v>232</v>
      </c>
      <c r="E405">
        <v>25</v>
      </c>
      <c r="F405">
        <v>56</v>
      </c>
      <c r="G405">
        <v>44</v>
      </c>
      <c r="H405">
        <v>31</v>
      </c>
      <c r="I405">
        <v>31</v>
      </c>
      <c r="J405">
        <v>63</v>
      </c>
      <c r="K405" t="s">
        <v>362</v>
      </c>
    </row>
    <row r="406" spans="1:21">
      <c r="A406" t="s">
        <v>145</v>
      </c>
      <c r="B406" t="s">
        <v>634</v>
      </c>
    </row>
    <row r="407" spans="1:21">
      <c r="A407" t="s">
        <v>147</v>
      </c>
      <c r="B407" t="s">
        <v>593</v>
      </c>
    </row>
    <row r="409" spans="1:21">
      <c r="A409" t="s">
        <v>936</v>
      </c>
      <c r="B409" t="s">
        <v>45</v>
      </c>
    </row>
    <row r="410" spans="1:21">
      <c r="A410" t="s">
        <v>937</v>
      </c>
      <c r="B410" t="s">
        <v>938</v>
      </c>
      <c r="Q410" s="1"/>
      <c r="S410" s="1"/>
    </row>
    <row r="411" spans="1:21">
      <c r="A411" t="s">
        <v>46</v>
      </c>
      <c r="B411" t="s">
        <v>939</v>
      </c>
      <c r="C411" t="s">
        <v>750</v>
      </c>
      <c r="D411" t="s">
        <v>65</v>
      </c>
      <c r="E411">
        <v>25</v>
      </c>
      <c r="F411">
        <v>69</v>
      </c>
      <c r="G411">
        <v>13</v>
      </c>
      <c r="H411">
        <v>13</v>
      </c>
      <c r="I411">
        <v>69</v>
      </c>
      <c r="J411">
        <v>31</v>
      </c>
      <c r="K411">
        <f>J411</f>
        <v>31</v>
      </c>
      <c r="L411">
        <v>63</v>
      </c>
      <c r="M411" t="s">
        <v>49</v>
      </c>
      <c r="N411">
        <v>5</v>
      </c>
      <c r="O411" t="s">
        <v>82</v>
      </c>
      <c r="P411" t="s">
        <v>479</v>
      </c>
      <c r="Q411" s="1">
        <f ca="1">IF(U$4=0,((('Attribute weighting'!$C$5*$I411+'Attribute weighting'!$D$5*$J411+'Attribute weighting'!$E$5*$L411)+('Attribute weighting'!$B$5*$G411))),(((0.4*$I411+0.3*$J411+0.7*$K411+0.05*$L411)+(0.75*($G411+38)))/2.2))</f>
        <v>31.099999999999998</v>
      </c>
      <c r="R411" t="s">
        <v>477</v>
      </c>
      <c r="S411" s="1">
        <f ca="1">(((0.4*$I411+0.3*$J411+0.7*$K411+0.05*$L411)/1.45))</f>
        <v>42.586206896551722</v>
      </c>
      <c r="T411" s="1" t="s">
        <v>478</v>
      </c>
      <c r="U411" s="1">
        <f>($G411+38)</f>
        <v>51</v>
      </c>
    </row>
    <row r="412" spans="1:21">
      <c r="A412" t="s">
        <v>51</v>
      </c>
      <c r="B412" t="s">
        <v>940</v>
      </c>
      <c r="C412" t="s">
        <v>320</v>
      </c>
      <c r="D412" t="s">
        <v>53</v>
      </c>
      <c r="E412">
        <v>25</v>
      </c>
      <c r="F412">
        <v>69</v>
      </c>
      <c r="G412">
        <v>13</v>
      </c>
      <c r="H412">
        <v>13</v>
      </c>
      <c r="I412">
        <v>44</v>
      </c>
      <c r="J412">
        <v>38</v>
      </c>
      <c r="K412">
        <f>J412</f>
        <v>38</v>
      </c>
      <c r="L412">
        <v>38</v>
      </c>
      <c r="M412" t="s">
        <v>49</v>
      </c>
      <c r="N412">
        <v>4</v>
      </c>
      <c r="O412" t="s">
        <v>82</v>
      </c>
      <c r="P412" t="s">
        <v>479</v>
      </c>
      <c r="Q412" s="1">
        <f ca="1">IF(U$4=0,((('Attribute weighting'!$C$5*$I412+'Attribute weighting'!$D$5*$J412+'Attribute weighting'!$E$5*$L412)+('Attribute weighting'!$B$5*$G412))),(((0.4*$I412+0.3*$J412+0.7*$K412+0.05*$L412)+(0.75*($G412+38)))/2.2))</f>
        <v>28.9</v>
      </c>
      <c r="R412" t="s">
        <v>477</v>
      </c>
      <c r="S412" s="1">
        <f ca="1">(((0.4*$I412+0.3*$J412+0.7*$K412+0.05*$L412)/1.45))</f>
        <v>39.655172413793103</v>
      </c>
      <c r="T412" s="1" t="s">
        <v>478</v>
      </c>
      <c r="U412" s="1">
        <f>($G412+38)</f>
        <v>51</v>
      </c>
    </row>
    <row r="413" spans="1:21">
      <c r="A413" t="s">
        <v>54</v>
      </c>
      <c r="B413" t="s">
        <v>941</v>
      </c>
      <c r="C413" t="s">
        <v>120</v>
      </c>
      <c r="D413" t="s">
        <v>153</v>
      </c>
      <c r="E413">
        <v>38</v>
      </c>
      <c r="F413">
        <v>69</v>
      </c>
      <c r="G413">
        <v>75</v>
      </c>
      <c r="H413">
        <v>31</v>
      </c>
      <c r="I413">
        <v>81</v>
      </c>
      <c r="J413">
        <v>19</v>
      </c>
      <c r="K413" t="s">
        <v>704</v>
      </c>
      <c r="L413">
        <v>1</v>
      </c>
      <c r="M413">
        <v>9</v>
      </c>
      <c r="N413" t="s">
        <v>108</v>
      </c>
      <c r="P413" t="s">
        <v>478</v>
      </c>
      <c r="Q413" s="1">
        <f ca="1">IF(U$3=0,IF(H413&gt;88,G413+3,G413),((G413+0.2*H413)/1.15))</f>
        <v>75</v>
      </c>
      <c r="R413" t="s">
        <v>480</v>
      </c>
      <c r="S413" s="1">
        <f ca="1">('Attribute weighting'!$B$11*(E413)+'Attribute weighting'!$C$11*(G413)+'Attribute weighting'!$D$11*(J413))</f>
        <v>52.43</v>
      </c>
    </row>
    <row r="414" spans="1:21">
      <c r="A414" t="s">
        <v>59</v>
      </c>
      <c r="B414" t="s">
        <v>942</v>
      </c>
      <c r="C414" t="s">
        <v>152</v>
      </c>
      <c r="D414" t="s">
        <v>255</v>
      </c>
      <c r="E414">
        <v>38</v>
      </c>
      <c r="F414">
        <v>69</v>
      </c>
      <c r="G414">
        <v>56</v>
      </c>
      <c r="H414">
        <v>25</v>
      </c>
      <c r="I414">
        <v>50</v>
      </c>
      <c r="J414">
        <v>31</v>
      </c>
      <c r="K414" t="s">
        <v>62</v>
      </c>
      <c r="L414">
        <v>3</v>
      </c>
      <c r="M414">
        <v>9</v>
      </c>
      <c r="N414" t="s">
        <v>82</v>
      </c>
      <c r="P414" t="s">
        <v>478</v>
      </c>
      <c r="Q414" s="1">
        <f ca="1">IF(U$3=0,IF(H414&gt;88,G414+3,G414),((G414+0.2*H414)/1.15))</f>
        <v>56</v>
      </c>
      <c r="R414" t="s">
        <v>480</v>
      </c>
      <c r="S414" s="1">
        <f ca="1">('Attribute weighting'!$B$11*(E414)+'Attribute weighting'!$C$11*(G414)+'Attribute weighting'!$D$11*(J414))</f>
        <v>45.849999999999994</v>
      </c>
    </row>
    <row r="415" spans="1:21">
      <c r="A415" t="s">
        <v>64</v>
      </c>
      <c r="B415" t="s">
        <v>340</v>
      </c>
      <c r="C415" t="s">
        <v>103</v>
      </c>
      <c r="D415" t="s">
        <v>271</v>
      </c>
      <c r="E415">
        <v>44</v>
      </c>
      <c r="F415">
        <v>69</v>
      </c>
      <c r="G415">
        <v>25</v>
      </c>
      <c r="H415">
        <v>50</v>
      </c>
      <c r="I415">
        <v>50</v>
      </c>
      <c r="J415">
        <v>31</v>
      </c>
      <c r="K415" t="s">
        <v>66</v>
      </c>
      <c r="L415">
        <v>3</v>
      </c>
      <c r="M415">
        <v>7</v>
      </c>
      <c r="N415" t="s">
        <v>108</v>
      </c>
      <c r="P415" t="s">
        <v>478</v>
      </c>
      <c r="Q415" s="1">
        <f ca="1">IF(U$3=0,IF(H415&gt;88,G415+3,G415),((G415+0.2*H415)/1.15))</f>
        <v>25</v>
      </c>
      <c r="R415" t="s">
        <v>480</v>
      </c>
      <c r="S415" s="1">
        <f ca="1">('Attribute weighting'!$B$11*(E415)+'Attribute weighting'!$C$11*(G415)+'Attribute weighting'!$D$11*(J415))</f>
        <v>28.17</v>
      </c>
    </row>
    <row r="416" spans="1:21">
      <c r="A416" t="s">
        <v>68</v>
      </c>
      <c r="B416" t="s">
        <v>943</v>
      </c>
      <c r="C416" t="s">
        <v>249</v>
      </c>
      <c r="D416" t="s">
        <v>322</v>
      </c>
      <c r="E416">
        <v>44</v>
      </c>
      <c r="F416">
        <v>69</v>
      </c>
      <c r="G416">
        <v>31</v>
      </c>
      <c r="H416">
        <v>38</v>
      </c>
      <c r="I416">
        <v>50</v>
      </c>
      <c r="J416">
        <v>19</v>
      </c>
      <c r="K416" t="s">
        <v>128</v>
      </c>
      <c r="L416">
        <v>1</v>
      </c>
      <c r="M416">
        <v>7</v>
      </c>
      <c r="N416" t="s">
        <v>108</v>
      </c>
      <c r="P416" t="s">
        <v>478</v>
      </c>
      <c r="Q416" s="1">
        <f ca="1">IF(U$3=0,IF(H416&gt;88,G416+3,G416),((G416+0.2*H416)/1.15))</f>
        <v>31</v>
      </c>
      <c r="R416" t="s">
        <v>480</v>
      </c>
      <c r="S416" s="1">
        <f ca="1">('Attribute weighting'!$B$11*(E416)+'Attribute weighting'!$C$11*(G416)+'Attribute weighting'!$D$11*(J416))</f>
        <v>27.21</v>
      </c>
    </row>
    <row r="417" spans="1:19">
      <c r="A417" t="s">
        <v>71</v>
      </c>
      <c r="B417" t="s">
        <v>944</v>
      </c>
      <c r="C417" t="s">
        <v>176</v>
      </c>
      <c r="D417" t="s">
        <v>208</v>
      </c>
      <c r="E417">
        <v>38</v>
      </c>
      <c r="F417">
        <v>69</v>
      </c>
      <c r="G417">
        <v>50</v>
      </c>
      <c r="H417">
        <v>13</v>
      </c>
      <c r="I417">
        <v>63</v>
      </c>
      <c r="J417">
        <v>63</v>
      </c>
      <c r="K417" t="s">
        <v>150</v>
      </c>
      <c r="L417">
        <v>6</v>
      </c>
      <c r="M417">
        <v>11</v>
      </c>
      <c r="N417" t="s">
        <v>203</v>
      </c>
      <c r="S417" s="1">
        <f ca="1">('Attribute weighting'!$B$11*(E417)+'Attribute weighting'!$C$11*(G417)+'Attribute weighting'!$D$11*(J417))</f>
        <v>54.209999999999994</v>
      </c>
    </row>
    <row r="418" spans="1:19">
      <c r="A418" t="s">
        <v>76</v>
      </c>
      <c r="B418" t="s">
        <v>945</v>
      </c>
      <c r="C418" t="s">
        <v>546</v>
      </c>
      <c r="D418" t="s">
        <v>73</v>
      </c>
      <c r="E418">
        <v>44</v>
      </c>
      <c r="F418">
        <v>69</v>
      </c>
      <c r="G418">
        <v>63</v>
      </c>
      <c r="H418">
        <v>13</v>
      </c>
      <c r="I418">
        <v>50</v>
      </c>
      <c r="J418">
        <v>56</v>
      </c>
      <c r="K418" t="s">
        <v>150</v>
      </c>
      <c r="L418">
        <v>5</v>
      </c>
      <c r="M418">
        <v>13</v>
      </c>
      <c r="N418" t="s">
        <v>203</v>
      </c>
      <c r="S418" s="1">
        <f ca="1">('Attribute weighting'!$B$11*(E418)+'Attribute weighting'!$C$11*(G418)+'Attribute weighting'!$D$11*(J418))</f>
        <v>59.46</v>
      </c>
    </row>
    <row r="419" spans="1:19">
      <c r="A419" t="s">
        <v>79</v>
      </c>
      <c r="B419" t="s">
        <v>946</v>
      </c>
      <c r="C419" t="s">
        <v>87</v>
      </c>
      <c r="D419" t="s">
        <v>85</v>
      </c>
      <c r="E419">
        <v>44</v>
      </c>
      <c r="F419">
        <v>69</v>
      </c>
      <c r="G419">
        <v>56</v>
      </c>
      <c r="H419">
        <v>13</v>
      </c>
      <c r="I419">
        <v>50</v>
      </c>
      <c r="J419">
        <v>50</v>
      </c>
      <c r="K419" t="s">
        <v>66</v>
      </c>
      <c r="L419">
        <v>4</v>
      </c>
      <c r="M419">
        <v>10</v>
      </c>
      <c r="N419" t="s">
        <v>82</v>
      </c>
      <c r="S419" s="1">
        <f ca="1">('Attribute weighting'!$B$11*(E419)+'Attribute weighting'!$C$11*(G419)+'Attribute weighting'!$D$11*(J419))</f>
        <v>53.18</v>
      </c>
    </row>
    <row r="420" spans="1:19">
      <c r="A420" t="s">
        <v>83</v>
      </c>
      <c r="B420" t="s">
        <v>947</v>
      </c>
      <c r="C420" t="s">
        <v>80</v>
      </c>
      <c r="D420" t="s">
        <v>256</v>
      </c>
      <c r="E420">
        <v>44</v>
      </c>
      <c r="F420">
        <v>69</v>
      </c>
      <c r="G420">
        <v>63</v>
      </c>
      <c r="H420">
        <v>13</v>
      </c>
      <c r="I420">
        <v>50</v>
      </c>
      <c r="J420">
        <v>19</v>
      </c>
      <c r="K420" t="s">
        <v>150</v>
      </c>
      <c r="L420">
        <v>2</v>
      </c>
      <c r="M420">
        <v>13</v>
      </c>
      <c r="N420" t="s">
        <v>82</v>
      </c>
      <c r="S420" s="1">
        <f ca="1">('Attribute weighting'!$B$11*(E420)+'Attribute weighting'!$C$11*(G420)+'Attribute weighting'!$D$11*(J420))</f>
        <v>45.77</v>
      </c>
    </row>
    <row r="421" spans="1:19">
      <c r="A421" t="s">
        <v>86</v>
      </c>
      <c r="B421" t="s">
        <v>948</v>
      </c>
      <c r="C421" t="s">
        <v>60</v>
      </c>
      <c r="D421" t="s">
        <v>165</v>
      </c>
      <c r="E421">
        <v>25</v>
      </c>
      <c r="F421">
        <v>69</v>
      </c>
      <c r="G421">
        <v>44</v>
      </c>
      <c r="H421">
        <v>50</v>
      </c>
      <c r="I421">
        <v>50</v>
      </c>
      <c r="J421">
        <v>44</v>
      </c>
      <c r="K421" t="s">
        <v>66</v>
      </c>
      <c r="L421">
        <v>4</v>
      </c>
      <c r="M421">
        <v>9</v>
      </c>
      <c r="N421" t="s">
        <v>286</v>
      </c>
      <c r="S421" s="1">
        <f ca="1">('Attribute weighting'!$B$11*(E421)+'Attribute weighting'!$C$11*(G421)+'Attribute weighting'!$D$11*(J421))</f>
        <v>43.05</v>
      </c>
    </row>
    <row r="422" spans="1:19">
      <c r="A422" t="s">
        <v>89</v>
      </c>
      <c r="B422" t="s">
        <v>949</v>
      </c>
      <c r="C422" t="s">
        <v>138</v>
      </c>
      <c r="D422" t="s">
        <v>88</v>
      </c>
      <c r="E422">
        <v>25</v>
      </c>
      <c r="F422">
        <v>69</v>
      </c>
      <c r="G422">
        <v>19</v>
      </c>
      <c r="H422">
        <v>38</v>
      </c>
      <c r="I422">
        <v>50</v>
      </c>
      <c r="J422">
        <v>25</v>
      </c>
      <c r="K422" t="s">
        <v>150</v>
      </c>
      <c r="L422">
        <v>1</v>
      </c>
      <c r="M422">
        <v>12</v>
      </c>
      <c r="N422" t="s">
        <v>108</v>
      </c>
      <c r="S422" s="1">
        <f ca="1">('Attribute weighting'!$B$11*(E422)+'Attribute weighting'!$C$11*(G422)+'Attribute weighting'!$D$11*(J422))</f>
        <v>21.52</v>
      </c>
    </row>
    <row r="423" spans="1:19">
      <c r="A423" t="s">
        <v>92</v>
      </c>
      <c r="B423" t="s">
        <v>950</v>
      </c>
      <c r="C423" t="s">
        <v>213</v>
      </c>
      <c r="D423" t="s">
        <v>172</v>
      </c>
      <c r="E423">
        <v>25</v>
      </c>
      <c r="F423">
        <v>69</v>
      </c>
      <c r="G423">
        <v>31</v>
      </c>
      <c r="H423">
        <v>50</v>
      </c>
      <c r="R423" s="1">
        <f>MAX(Q411:Q412)</f>
        <v>31.099999999999998</v>
      </c>
      <c r="S423" t="s">
        <v>475</v>
      </c>
    </row>
    <row r="424" spans="1:19">
      <c r="A424" t="s">
        <v>95</v>
      </c>
      <c r="B424" t="s">
        <v>951</v>
      </c>
      <c r="C424" t="s">
        <v>178</v>
      </c>
      <c r="D424" t="s">
        <v>260</v>
      </c>
      <c r="E424">
        <v>25</v>
      </c>
      <c r="F424">
        <v>69</v>
      </c>
      <c r="G424">
        <v>44</v>
      </c>
      <c r="H424">
        <v>69</v>
      </c>
      <c r="R424" s="1">
        <f>MAX(Q413:Q416)</f>
        <v>75</v>
      </c>
      <c r="S424" t="s">
        <v>476</v>
      </c>
    </row>
    <row r="425" spans="1:19">
      <c r="A425" t="s">
        <v>97</v>
      </c>
      <c r="B425" t="s">
        <v>952</v>
      </c>
      <c r="C425" t="s">
        <v>525</v>
      </c>
      <c r="D425" t="s">
        <v>241</v>
      </c>
      <c r="E425">
        <v>25</v>
      </c>
      <c r="F425">
        <v>69</v>
      </c>
      <c r="G425">
        <v>31</v>
      </c>
      <c r="H425">
        <v>56</v>
      </c>
      <c r="R425" s="1">
        <f>U411</f>
        <v>51</v>
      </c>
      <c r="S425" t="s">
        <v>481</v>
      </c>
    </row>
    <row r="426" spans="1:19">
      <c r="A426" t="s">
        <v>100</v>
      </c>
      <c r="B426" t="s">
        <v>953</v>
      </c>
      <c r="C426" t="s">
        <v>214</v>
      </c>
      <c r="D426" t="s">
        <v>104</v>
      </c>
      <c r="E426">
        <v>25</v>
      </c>
      <c r="F426">
        <v>69</v>
      </c>
      <c r="G426">
        <v>50</v>
      </c>
      <c r="H426">
        <v>50</v>
      </c>
      <c r="R426" s="1">
        <f>0.7*MAX(S414:S422)+0.3*LARGE(S417:S422,2)</f>
        <v>57.884999999999998</v>
      </c>
      <c r="S426" t="s">
        <v>1636</v>
      </c>
    </row>
    <row r="427" spans="1:19">
      <c r="A427" t="s">
        <v>102</v>
      </c>
      <c r="B427" t="s">
        <v>954</v>
      </c>
      <c r="C427" t="s">
        <v>130</v>
      </c>
      <c r="D427" t="s">
        <v>99</v>
      </c>
      <c r="E427">
        <v>25</v>
      </c>
      <c r="F427">
        <v>69</v>
      </c>
      <c r="G427">
        <v>25</v>
      </c>
      <c r="H427">
        <v>50</v>
      </c>
      <c r="R427" s="1">
        <f>(AVERAGE(H423:H427)+MIN(H423,H423:H427))/2</f>
        <v>52.5</v>
      </c>
      <c r="S427" t="s">
        <v>470</v>
      </c>
    </row>
    <row r="428" spans="1:19">
      <c r="A428" t="s">
        <v>105</v>
      </c>
      <c r="B428" t="s">
        <v>955</v>
      </c>
      <c r="C428" t="s">
        <v>289</v>
      </c>
      <c r="D428" t="s">
        <v>215</v>
      </c>
      <c r="E428">
        <v>38</v>
      </c>
      <c r="F428">
        <v>50</v>
      </c>
      <c r="G428">
        <v>56</v>
      </c>
      <c r="H428">
        <v>63</v>
      </c>
      <c r="I428">
        <v>31</v>
      </c>
      <c r="J428">
        <v>69</v>
      </c>
      <c r="K428" t="s">
        <v>956</v>
      </c>
      <c r="L428" t="s">
        <v>299</v>
      </c>
      <c r="P428" s="1">
        <f ca="1">IF(U$3=0,'Attribute weighting'!$B$15*E428+'Attribute weighting'!$C$15*F428+'Attribute weighting'!$D$15*G428+'Attribute weighting'!$E$15*H428+'Attribute weighting'!$F$15*I428,E428+F428+0.5*G428+0.5*H428+3*I428)</f>
        <v>53.45</v>
      </c>
      <c r="R428" s="1"/>
    </row>
    <row r="429" spans="1:19">
      <c r="A429" t="s">
        <v>109</v>
      </c>
      <c r="B429" t="s">
        <v>957</v>
      </c>
      <c r="C429" t="s">
        <v>47</v>
      </c>
      <c r="D429" t="s">
        <v>261</v>
      </c>
      <c r="E429">
        <v>25</v>
      </c>
      <c r="F429">
        <v>31</v>
      </c>
      <c r="G429">
        <v>31</v>
      </c>
      <c r="H429">
        <v>69</v>
      </c>
      <c r="I429">
        <v>25</v>
      </c>
      <c r="J429">
        <v>56</v>
      </c>
      <c r="K429" t="s">
        <v>958</v>
      </c>
      <c r="L429" t="s">
        <v>67</v>
      </c>
      <c r="P429" s="1">
        <f ca="1">IF(U$3=0,'Attribute weighting'!$B$15*E429+'Attribute weighting'!$C$15*F429+'Attribute weighting'!$D$15*G429+'Attribute weighting'!$E$15*H429+'Attribute weighting'!$F$15*I429,E429+F429+0.5*G429+0.5*H429+3*I429)</f>
        <v>48.5</v>
      </c>
      <c r="R429" s="1"/>
    </row>
    <row r="430" spans="1:19">
      <c r="A430" t="s">
        <v>111</v>
      </c>
      <c r="B430" t="s">
        <v>959</v>
      </c>
      <c r="C430" t="s">
        <v>98</v>
      </c>
      <c r="D430" t="s">
        <v>217</v>
      </c>
      <c r="E430">
        <v>38</v>
      </c>
      <c r="F430">
        <v>50</v>
      </c>
      <c r="G430">
        <v>56</v>
      </c>
      <c r="H430">
        <v>69</v>
      </c>
      <c r="I430">
        <v>31</v>
      </c>
      <c r="J430">
        <v>69</v>
      </c>
      <c r="K430" t="s">
        <v>219</v>
      </c>
      <c r="L430" t="s">
        <v>67</v>
      </c>
      <c r="P430" s="1">
        <f ca="1">IF(U$3=0,'Attribute weighting'!$B$15*E430+'Attribute weighting'!$C$15*F430+'Attribute weighting'!$D$15*G430+'Attribute weighting'!$E$15*H430+'Attribute weighting'!$F$15*I430,E430+F430+0.5*G430+0.5*H430+3*I430)</f>
        <v>56.45</v>
      </c>
      <c r="R430" s="1"/>
    </row>
    <row r="431" spans="1:19">
      <c r="A431" t="s">
        <v>114</v>
      </c>
      <c r="B431" t="s">
        <v>960</v>
      </c>
      <c r="C431" t="s">
        <v>252</v>
      </c>
      <c r="D431" t="s">
        <v>118</v>
      </c>
      <c r="E431">
        <v>25</v>
      </c>
      <c r="F431">
        <v>38</v>
      </c>
      <c r="G431">
        <v>44</v>
      </c>
      <c r="H431">
        <v>38</v>
      </c>
      <c r="I431">
        <v>19</v>
      </c>
      <c r="J431">
        <v>25</v>
      </c>
      <c r="K431" t="s">
        <v>849</v>
      </c>
      <c r="L431" t="s">
        <v>67</v>
      </c>
      <c r="P431" s="1">
        <f ca="1">IF(U$3=0,'Attribute weighting'!$B$18*E431+'Attribute weighting'!$C$18*F431+'Attribute weighting'!$D$18*G431+'Attribute weighting'!$E$18*H431+'Attribute weighting'!$F$18*I431,E431+F431+0.5*G431+0.5*H431+3*I431)</f>
        <v>30.51</v>
      </c>
      <c r="R431" s="1">
        <f ca="1">(0.3*AVERAGE(P428:P430)+0.7*MAX(P428:P430))</f>
        <v>55.355000000000004</v>
      </c>
      <c r="S431" t="s">
        <v>1701</v>
      </c>
    </row>
    <row r="432" spans="1:19">
      <c r="A432" t="s">
        <v>116</v>
      </c>
      <c r="B432" t="s">
        <v>961</v>
      </c>
      <c r="C432" t="s">
        <v>573</v>
      </c>
      <c r="D432" t="s">
        <v>177</v>
      </c>
      <c r="E432">
        <v>25</v>
      </c>
      <c r="F432">
        <v>38</v>
      </c>
      <c r="G432">
        <v>44</v>
      </c>
      <c r="H432">
        <v>63</v>
      </c>
      <c r="I432">
        <v>25</v>
      </c>
      <c r="J432">
        <v>63</v>
      </c>
      <c r="K432" t="s">
        <v>849</v>
      </c>
      <c r="L432" t="s">
        <v>67</v>
      </c>
      <c r="P432" s="1">
        <f ca="1">IF(U$3=0,'Attribute weighting'!$B$18*E432+'Attribute weighting'!$C$18*F432+'Attribute weighting'!$D$18*G432+'Attribute weighting'!$E$18*H432+'Attribute weighting'!$F$18*I432,E432+F432+0.5*G432+0.5*H432+3*I432)</f>
        <v>32.96</v>
      </c>
      <c r="R432" s="1">
        <f ca="1">(AVERAGE(E431:E434)+AVERAGE(F431:F434)+(0.5*AVERAGE(G431:G434)))</f>
        <v>80</v>
      </c>
      <c r="S432" t="s">
        <v>471</v>
      </c>
    </row>
    <row r="433" spans="1:21">
      <c r="A433" t="s">
        <v>119</v>
      </c>
      <c r="B433" t="s">
        <v>962</v>
      </c>
      <c r="C433" t="s">
        <v>195</v>
      </c>
      <c r="D433" t="s">
        <v>223</v>
      </c>
      <c r="E433">
        <v>25</v>
      </c>
      <c r="F433">
        <v>31</v>
      </c>
      <c r="G433">
        <v>38</v>
      </c>
      <c r="H433">
        <v>38</v>
      </c>
      <c r="I433">
        <v>44</v>
      </c>
      <c r="J433">
        <v>25</v>
      </c>
      <c r="K433" t="s">
        <v>150</v>
      </c>
      <c r="L433" t="s">
        <v>299</v>
      </c>
      <c r="P433" s="1">
        <f ca="1">IF(U$3=0,'Attribute weighting'!$B$18*E433+'Attribute weighting'!$C$18*F433+'Attribute weighting'!$D$18*G433+'Attribute weighting'!$E$18*H433+'Attribute weighting'!$F$18*I433,E433+F433+0.5*G433+0.5*H433+3*I433)</f>
        <v>32.67</v>
      </c>
      <c r="R433" s="1">
        <f ca="1">0.3*AVERAGE(H431:H434)+0.7*MAX(H431:H434)</f>
        <v>57.374999999999993</v>
      </c>
      <c r="S433" t="s">
        <v>486</v>
      </c>
    </row>
    <row r="434" spans="1:21">
      <c r="A434" t="s">
        <v>122</v>
      </c>
      <c r="B434" t="s">
        <v>963</v>
      </c>
      <c r="C434" t="s">
        <v>337</v>
      </c>
      <c r="D434" t="s">
        <v>169</v>
      </c>
      <c r="E434">
        <v>25</v>
      </c>
      <c r="F434">
        <v>31</v>
      </c>
      <c r="G434">
        <v>38</v>
      </c>
      <c r="H434">
        <v>38</v>
      </c>
      <c r="I434">
        <v>44</v>
      </c>
      <c r="J434">
        <v>25</v>
      </c>
      <c r="K434" t="s">
        <v>704</v>
      </c>
      <c r="L434" t="s">
        <v>299</v>
      </c>
      <c r="P434" s="1">
        <f ca="1">IF(U$3=0,'Attribute weighting'!$B$18*E434+'Attribute weighting'!$C$18*F434+'Attribute weighting'!$D$18*G434+'Attribute weighting'!$E$18*H434+'Attribute weighting'!$F$18*I434,E434+F434+0.5*G434+0.5*H434+3*I434)</f>
        <v>32.67</v>
      </c>
      <c r="R434" s="1">
        <f ca="1">0.3*AVERAGE(I431:I434)+0.7*MAX(I431:I434)</f>
        <v>40.699999999999996</v>
      </c>
      <c r="S434" t="s">
        <v>487</v>
      </c>
    </row>
    <row r="435" spans="1:21">
      <c r="A435" t="s">
        <v>126</v>
      </c>
      <c r="B435" t="s">
        <v>964</v>
      </c>
      <c r="C435" t="s">
        <v>190</v>
      </c>
      <c r="D435" t="s">
        <v>220</v>
      </c>
      <c r="E435">
        <v>38</v>
      </c>
      <c r="F435">
        <v>44</v>
      </c>
      <c r="G435">
        <v>56</v>
      </c>
      <c r="H435">
        <v>44</v>
      </c>
      <c r="I435">
        <v>38</v>
      </c>
      <c r="J435">
        <v>50</v>
      </c>
      <c r="K435" t="s">
        <v>150</v>
      </c>
      <c r="L435" t="s">
        <v>251</v>
      </c>
      <c r="P435" s="1">
        <f ca="1">IF(U$3=0,'Attribute weighting'!$B$21*E435+'Attribute weighting'!$C$21*F435+'Attribute weighting'!$D$21*G435+'Attribute weighting'!$E$21*H435+'Attribute weighting'!$F$21*I435,E435+F435+0.5*G435+0.5*H435+3*I435)</f>
        <v>40.85</v>
      </c>
      <c r="R435" s="1">
        <f ca="1">'Attribute weighting'!$A$32*(LARGE(P431:P434,1))+'Attribute weighting'!$B$32*(LARGE(P431:P434,2))+'Attribute weighting'!$C$32*(LARGE(P431:P434,3))+'Attribute weighting'!$D$32*(LARGE(P431:P434,4))</f>
        <v>32.353999999999999</v>
      </c>
      <c r="S435" t="s">
        <v>488</v>
      </c>
    </row>
    <row r="436" spans="1:21">
      <c r="A436" t="s">
        <v>129</v>
      </c>
      <c r="B436" t="s">
        <v>965</v>
      </c>
      <c r="C436" t="s">
        <v>187</v>
      </c>
      <c r="D436" t="s">
        <v>155</v>
      </c>
      <c r="E436">
        <v>38</v>
      </c>
      <c r="F436">
        <v>44</v>
      </c>
      <c r="G436">
        <v>56</v>
      </c>
      <c r="H436">
        <v>44</v>
      </c>
      <c r="I436">
        <v>38</v>
      </c>
      <c r="J436">
        <v>50</v>
      </c>
      <c r="K436" t="s">
        <v>74</v>
      </c>
      <c r="L436" t="s">
        <v>357</v>
      </c>
      <c r="P436" s="1">
        <f ca="1">IF(U$3=0,'Attribute weighting'!$B$21*E436+'Attribute weighting'!$C$21*F436+'Attribute weighting'!$D$21*G436+'Attribute weighting'!$E$21*H436+'Attribute weighting'!$F$21*I436,E436+F436+0.5*G436+0.5*H436+3*I436)</f>
        <v>40.85</v>
      </c>
      <c r="R436" s="1">
        <f ca="1">(AVERAGE(E435:E438)+AVERAGE(F435:F438)+(0.5*AVERAGE(G435:G438)))/2.5</f>
        <v>41.75</v>
      </c>
      <c r="S436" t="s">
        <v>472</v>
      </c>
    </row>
    <row r="437" spans="1:21">
      <c r="A437" t="s">
        <v>132</v>
      </c>
      <c r="B437" t="s">
        <v>966</v>
      </c>
      <c r="C437" t="s">
        <v>534</v>
      </c>
      <c r="D437" t="s">
        <v>131</v>
      </c>
      <c r="E437">
        <v>38</v>
      </c>
      <c r="F437">
        <v>50</v>
      </c>
      <c r="G437">
        <v>63</v>
      </c>
      <c r="H437">
        <v>69</v>
      </c>
      <c r="I437">
        <v>50</v>
      </c>
      <c r="J437">
        <v>63</v>
      </c>
      <c r="K437" t="s">
        <v>150</v>
      </c>
      <c r="L437" t="s">
        <v>357</v>
      </c>
      <c r="P437" s="1">
        <f ca="1">IF(U$3=0,'Attribute weighting'!$B$21*E437+'Attribute weighting'!$C$21*F437+'Attribute weighting'!$D$21*G437+'Attribute weighting'!$E$21*H437+'Attribute weighting'!$F$21*I437,E437+F437+0.5*G437+0.5*H437+3*I437)</f>
        <v>48.3</v>
      </c>
      <c r="R437" s="1">
        <f ca="1">0.7*MAX(I435:I438)+0.3*AVERAGE(I435:I438)</f>
        <v>48.2</v>
      </c>
      <c r="S437" t="s">
        <v>473</v>
      </c>
    </row>
    <row r="438" spans="1:21">
      <c r="A438" t="s">
        <v>135</v>
      </c>
      <c r="B438" t="s">
        <v>967</v>
      </c>
      <c r="C438" t="s">
        <v>562</v>
      </c>
      <c r="D438" t="s">
        <v>326</v>
      </c>
      <c r="E438">
        <v>25</v>
      </c>
      <c r="F438">
        <v>31</v>
      </c>
      <c r="G438">
        <v>44</v>
      </c>
      <c r="H438">
        <v>50</v>
      </c>
      <c r="I438">
        <v>50</v>
      </c>
      <c r="J438">
        <v>50</v>
      </c>
      <c r="K438" t="s">
        <v>150</v>
      </c>
      <c r="L438" t="s">
        <v>357</v>
      </c>
      <c r="P438" s="1">
        <f ca="1">IF(U$3=0,'Attribute weighting'!$B$21*E438+'Attribute weighting'!$C$21*F438+'Attribute weighting'!$D$21*G438+'Attribute weighting'!$E$21*H438+'Attribute weighting'!$F$21*I438,E438+F438+0.5*G438+0.5*H438+3*I438)</f>
        <v>37.6</v>
      </c>
      <c r="R438" s="1">
        <f ca="1">0.4*MAX(H435:H438)+0.4*MIN(H435:H438)+0.2*AVERAGE(H435:H438)</f>
        <v>55.550000000000004</v>
      </c>
      <c r="S438" t="s">
        <v>474</v>
      </c>
    </row>
    <row r="439" spans="1:21">
      <c r="A439" t="s">
        <v>137</v>
      </c>
      <c r="B439" t="s">
        <v>968</v>
      </c>
      <c r="C439" t="s">
        <v>163</v>
      </c>
      <c r="D439" t="s">
        <v>162</v>
      </c>
      <c r="E439">
        <v>56</v>
      </c>
      <c r="F439">
        <v>81</v>
      </c>
      <c r="G439">
        <v>81</v>
      </c>
      <c r="H439">
        <v>31</v>
      </c>
      <c r="I439">
        <v>56</v>
      </c>
      <c r="J439">
        <v>56</v>
      </c>
      <c r="K439" t="s">
        <v>194</v>
      </c>
      <c r="R439" s="1">
        <f ca="1">'Attribute weighting'!$A$35*(LARGE(P435:P438,1))+'Attribute weighting'!$B$35*(LARGE(P435:P438,2))+'Attribute weighting'!$C$35*(LARGE(P435:P438,3))+'Attribute weighting'!$D$35*(LARGE(P435:P438,4))</f>
        <v>43.504999999999995</v>
      </c>
      <c r="S439" t="s">
        <v>485</v>
      </c>
    </row>
    <row r="440" spans="1:21">
      <c r="A440" t="s">
        <v>141</v>
      </c>
      <c r="B440" t="s">
        <v>969</v>
      </c>
      <c r="C440" t="s">
        <v>207</v>
      </c>
      <c r="D440" t="s">
        <v>230</v>
      </c>
      <c r="E440">
        <v>25</v>
      </c>
      <c r="F440">
        <v>56</v>
      </c>
      <c r="G440">
        <v>44</v>
      </c>
      <c r="H440">
        <v>31</v>
      </c>
      <c r="I440">
        <v>31</v>
      </c>
      <c r="J440">
        <v>38</v>
      </c>
      <c r="K440" t="s">
        <v>362</v>
      </c>
    </row>
    <row r="441" spans="1:21">
      <c r="A441" t="s">
        <v>145</v>
      </c>
      <c r="B441" t="s">
        <v>593</v>
      </c>
    </row>
    <row r="442" spans="1:21">
      <c r="A442" t="s">
        <v>147</v>
      </c>
      <c r="B442" t="s">
        <v>593</v>
      </c>
    </row>
    <row r="444" spans="1:21">
      <c r="A444" t="s">
        <v>970</v>
      </c>
      <c r="B444" t="s">
        <v>45</v>
      </c>
    </row>
    <row r="445" spans="1:21">
      <c r="A445" t="s">
        <v>971</v>
      </c>
      <c r="B445" t="s">
        <v>972</v>
      </c>
      <c r="Q445" s="1"/>
      <c r="S445" s="1"/>
    </row>
    <row r="446" spans="1:21">
      <c r="A446" t="s">
        <v>46</v>
      </c>
      <c r="B446" t="s">
        <v>973</v>
      </c>
      <c r="C446" t="s">
        <v>231</v>
      </c>
      <c r="D446" t="s">
        <v>81</v>
      </c>
      <c r="E446">
        <v>25</v>
      </c>
      <c r="F446">
        <v>69</v>
      </c>
      <c r="G446">
        <v>13</v>
      </c>
      <c r="H446">
        <v>13</v>
      </c>
      <c r="I446">
        <v>81</v>
      </c>
      <c r="J446">
        <v>31</v>
      </c>
      <c r="K446">
        <f>J446</f>
        <v>31</v>
      </c>
      <c r="L446">
        <v>44</v>
      </c>
      <c r="M446" t="s">
        <v>250</v>
      </c>
      <c r="N446">
        <v>2</v>
      </c>
      <c r="O446" t="s">
        <v>82</v>
      </c>
      <c r="P446" t="s">
        <v>479</v>
      </c>
      <c r="Q446" s="1">
        <f ca="1">IF(U$4=0,((('Attribute weighting'!$C$5*$I446+'Attribute weighting'!$D$5*$J446+'Attribute weighting'!$E$5*$L446)+('Attribute weighting'!$B$5*$G446))),(((0.4*$I446+0.3*$J446+0.7*$K446+0.05*$L446)+(0.75*($G446+38)))/2.2))</f>
        <v>31.95</v>
      </c>
      <c r="R446" t="s">
        <v>477</v>
      </c>
      <c r="S446" s="1">
        <f ca="1">(((0.4*$I446+0.3*$J446+0.7*$K446+0.05*$L446)/1.45))</f>
        <v>45.241379310344826</v>
      </c>
      <c r="T446" s="1" t="s">
        <v>478</v>
      </c>
      <c r="U446" s="1">
        <f>($G446+38)</f>
        <v>51</v>
      </c>
    </row>
    <row r="447" spans="1:21">
      <c r="A447" t="s">
        <v>51</v>
      </c>
      <c r="B447" t="s">
        <v>974</v>
      </c>
      <c r="C447" t="s">
        <v>583</v>
      </c>
      <c r="D447" t="s">
        <v>65</v>
      </c>
      <c r="E447">
        <v>25</v>
      </c>
      <c r="F447">
        <v>69</v>
      </c>
      <c r="G447">
        <v>13</v>
      </c>
      <c r="H447">
        <v>13</v>
      </c>
      <c r="I447">
        <v>44</v>
      </c>
      <c r="J447">
        <v>38</v>
      </c>
      <c r="K447">
        <f>J447</f>
        <v>38</v>
      </c>
      <c r="L447">
        <v>38</v>
      </c>
      <c r="M447" t="s">
        <v>49</v>
      </c>
      <c r="N447">
        <v>1</v>
      </c>
      <c r="O447" t="s">
        <v>82</v>
      </c>
      <c r="P447" t="s">
        <v>479</v>
      </c>
      <c r="Q447" s="1">
        <f ca="1">IF(U$4=0,((('Attribute weighting'!$C$5*$I447+'Attribute weighting'!$D$5*$J447+'Attribute weighting'!$E$5*$L447)+('Attribute weighting'!$B$5*$G447))),(((0.4*$I447+0.3*$J447+0.7*$K447+0.05*$L447)+(0.75*($G447+38)))/2.2))</f>
        <v>28.9</v>
      </c>
      <c r="R447" t="s">
        <v>477</v>
      </c>
      <c r="S447" s="1">
        <f ca="1">(((0.4*$I447+0.3*$J447+0.7*$K447+0.05*$L447)/1.45))</f>
        <v>39.655172413793103</v>
      </c>
      <c r="T447" s="1" t="s">
        <v>478</v>
      </c>
      <c r="U447" s="1">
        <f>($G447+38)</f>
        <v>51</v>
      </c>
    </row>
    <row r="448" spans="1:21">
      <c r="A448" t="s">
        <v>54</v>
      </c>
      <c r="B448" t="s">
        <v>975</v>
      </c>
      <c r="C448" t="s">
        <v>283</v>
      </c>
      <c r="D448" t="s">
        <v>271</v>
      </c>
      <c r="E448">
        <v>38</v>
      </c>
      <c r="F448">
        <v>69</v>
      </c>
      <c r="G448">
        <v>63</v>
      </c>
      <c r="H448">
        <v>38</v>
      </c>
      <c r="I448">
        <v>50</v>
      </c>
      <c r="J448">
        <v>25</v>
      </c>
      <c r="K448" t="s">
        <v>74</v>
      </c>
      <c r="L448">
        <v>2</v>
      </c>
      <c r="M448">
        <v>4</v>
      </c>
      <c r="N448" t="s">
        <v>82</v>
      </c>
      <c r="P448" t="s">
        <v>478</v>
      </c>
      <c r="Q448" s="1">
        <f ca="1">IF(U$3=0,IF(H448&gt;88,G448+3,G448),((G448+0.2*H448)/1.15))</f>
        <v>63</v>
      </c>
      <c r="R448" t="s">
        <v>480</v>
      </c>
      <c r="S448" s="1">
        <f ca="1">('Attribute weighting'!$B$11*(E448)+'Attribute weighting'!$C$11*(G448)+'Attribute weighting'!$D$11*(J448))</f>
        <v>47.69</v>
      </c>
    </row>
    <row r="449" spans="1:19">
      <c r="A449" t="s">
        <v>59</v>
      </c>
      <c r="B449" t="s">
        <v>976</v>
      </c>
      <c r="C449" t="s">
        <v>539</v>
      </c>
      <c r="D449" t="s">
        <v>78</v>
      </c>
      <c r="E449">
        <v>44</v>
      </c>
      <c r="F449">
        <v>69</v>
      </c>
      <c r="G449">
        <v>25</v>
      </c>
      <c r="H449">
        <v>44</v>
      </c>
      <c r="I449">
        <v>50</v>
      </c>
      <c r="J449">
        <v>19</v>
      </c>
      <c r="K449" t="s">
        <v>128</v>
      </c>
      <c r="L449">
        <v>1</v>
      </c>
      <c r="M449">
        <v>5</v>
      </c>
      <c r="N449" t="s">
        <v>108</v>
      </c>
      <c r="P449" t="s">
        <v>478</v>
      </c>
      <c r="Q449" s="1">
        <f ca="1">IF(U$3=0,IF(H449&gt;88,G449+3,G449),((G449+0.2*H449)/1.15))</f>
        <v>25</v>
      </c>
      <c r="R449" t="s">
        <v>480</v>
      </c>
      <c r="S449" s="1">
        <f ca="1">('Attribute weighting'!$B$11*(E449)+'Attribute weighting'!$C$11*(G449)+'Attribute weighting'!$D$11*(J449))</f>
        <v>23.73</v>
      </c>
    </row>
    <row r="450" spans="1:19">
      <c r="A450" t="s">
        <v>64</v>
      </c>
      <c r="B450" t="s">
        <v>977</v>
      </c>
      <c r="C450" t="s">
        <v>978</v>
      </c>
      <c r="D450" t="s">
        <v>338</v>
      </c>
      <c r="E450">
        <v>38</v>
      </c>
      <c r="F450">
        <v>69</v>
      </c>
      <c r="G450">
        <v>25</v>
      </c>
      <c r="H450">
        <v>44</v>
      </c>
      <c r="I450">
        <v>50</v>
      </c>
      <c r="J450">
        <v>25</v>
      </c>
      <c r="K450" t="s">
        <v>250</v>
      </c>
      <c r="L450">
        <v>3</v>
      </c>
      <c r="M450">
        <v>3</v>
      </c>
      <c r="N450" t="s">
        <v>108</v>
      </c>
      <c r="P450" t="s">
        <v>478</v>
      </c>
      <c r="Q450" s="1">
        <f ca="1">IF(U$3=0,IF(H450&gt;88,G450+3,G450),((G450+0.2*H450)/1.15))</f>
        <v>25</v>
      </c>
      <c r="R450" t="s">
        <v>480</v>
      </c>
      <c r="S450" s="1">
        <f ca="1">('Attribute weighting'!$B$11*(E450)+'Attribute weighting'!$C$11*(G450)+'Attribute weighting'!$D$11*(J450))</f>
        <v>25.65</v>
      </c>
    </row>
    <row r="451" spans="1:19">
      <c r="A451" t="s">
        <v>68</v>
      </c>
      <c r="B451" t="s">
        <v>979</v>
      </c>
      <c r="C451" t="s">
        <v>234</v>
      </c>
      <c r="D451" t="s">
        <v>131</v>
      </c>
      <c r="E451">
        <v>38</v>
      </c>
      <c r="F451">
        <v>69</v>
      </c>
      <c r="G451">
        <v>31</v>
      </c>
      <c r="H451">
        <v>25</v>
      </c>
      <c r="I451">
        <v>50</v>
      </c>
      <c r="J451">
        <v>50</v>
      </c>
      <c r="K451" t="s">
        <v>128</v>
      </c>
      <c r="L451">
        <v>4</v>
      </c>
      <c r="M451">
        <v>4</v>
      </c>
      <c r="N451" t="s">
        <v>272</v>
      </c>
      <c r="P451" t="s">
        <v>478</v>
      </c>
      <c r="Q451" s="1">
        <f ca="1">IF(U$3=0,IF(H451&gt;88,G451+3,G451),((G451+0.2*H451)/1.15))</f>
        <v>31</v>
      </c>
      <c r="R451" t="s">
        <v>480</v>
      </c>
      <c r="S451" s="1">
        <f ca="1">('Attribute weighting'!$B$11*(E451)+'Attribute weighting'!$C$11*(G451)+'Attribute weighting'!$D$11*(J451))</f>
        <v>38.379999999999995</v>
      </c>
    </row>
    <row r="452" spans="1:19">
      <c r="A452" t="s">
        <v>71</v>
      </c>
      <c r="B452" t="s">
        <v>980</v>
      </c>
      <c r="C452" t="s">
        <v>72</v>
      </c>
      <c r="D452" t="s">
        <v>238</v>
      </c>
      <c r="E452">
        <v>31</v>
      </c>
      <c r="F452">
        <v>69</v>
      </c>
      <c r="G452">
        <v>31</v>
      </c>
      <c r="H452">
        <v>13</v>
      </c>
      <c r="I452">
        <v>50</v>
      </c>
      <c r="J452">
        <v>44</v>
      </c>
      <c r="K452" t="s">
        <v>150</v>
      </c>
      <c r="L452">
        <v>4</v>
      </c>
      <c r="M452">
        <v>7</v>
      </c>
      <c r="N452" t="s">
        <v>82</v>
      </c>
      <c r="S452" s="1">
        <f ca="1">('Attribute weighting'!$B$11*(E452)+'Attribute weighting'!$C$11*(G452)+'Attribute weighting'!$D$11*(J452))</f>
        <v>35.81</v>
      </c>
    </row>
    <row r="453" spans="1:19">
      <c r="A453" t="s">
        <v>76</v>
      </c>
      <c r="B453" t="s">
        <v>981</v>
      </c>
      <c r="C453" t="s">
        <v>982</v>
      </c>
      <c r="D453" t="s">
        <v>73</v>
      </c>
      <c r="E453">
        <v>38</v>
      </c>
      <c r="F453">
        <v>69</v>
      </c>
      <c r="G453">
        <v>44</v>
      </c>
      <c r="H453">
        <v>13</v>
      </c>
      <c r="I453">
        <v>50</v>
      </c>
      <c r="J453">
        <v>69</v>
      </c>
      <c r="K453" t="s">
        <v>150</v>
      </c>
      <c r="L453">
        <v>6</v>
      </c>
      <c r="M453">
        <v>6</v>
      </c>
      <c r="N453" t="s">
        <v>204</v>
      </c>
      <c r="S453" s="1">
        <f ca="1">('Attribute weighting'!$B$11*(E453)+'Attribute weighting'!$C$11*(G453)+'Attribute weighting'!$D$11*(J453))</f>
        <v>52.95</v>
      </c>
    </row>
    <row r="454" spans="1:19">
      <c r="A454" t="s">
        <v>79</v>
      </c>
      <c r="B454" t="s">
        <v>983</v>
      </c>
      <c r="C454" t="s">
        <v>87</v>
      </c>
      <c r="D454" t="s">
        <v>85</v>
      </c>
      <c r="E454">
        <v>25</v>
      </c>
      <c r="F454">
        <v>69</v>
      </c>
      <c r="G454">
        <v>25</v>
      </c>
      <c r="H454">
        <v>13</v>
      </c>
      <c r="I454">
        <v>50</v>
      </c>
      <c r="J454">
        <v>44</v>
      </c>
      <c r="K454" t="s">
        <v>150</v>
      </c>
      <c r="L454">
        <v>3</v>
      </c>
      <c r="M454">
        <v>6</v>
      </c>
      <c r="N454" t="s">
        <v>82</v>
      </c>
      <c r="S454" s="1">
        <f ca="1">('Attribute weighting'!$B$11*(E454)+'Attribute weighting'!$C$11*(G454)+'Attribute weighting'!$D$11*(J454))</f>
        <v>32.03</v>
      </c>
    </row>
    <row r="455" spans="1:19">
      <c r="A455" t="s">
        <v>83</v>
      </c>
      <c r="B455" t="s">
        <v>984</v>
      </c>
      <c r="C455" t="s">
        <v>336</v>
      </c>
      <c r="D455" t="s">
        <v>91</v>
      </c>
      <c r="E455">
        <v>31</v>
      </c>
      <c r="F455">
        <v>69</v>
      </c>
      <c r="G455">
        <v>31</v>
      </c>
      <c r="H455">
        <v>13</v>
      </c>
      <c r="I455">
        <v>50</v>
      </c>
      <c r="J455">
        <v>44</v>
      </c>
      <c r="K455" t="s">
        <v>150</v>
      </c>
      <c r="L455">
        <v>3</v>
      </c>
      <c r="M455">
        <v>4</v>
      </c>
      <c r="N455" t="s">
        <v>108</v>
      </c>
      <c r="S455" s="1">
        <f ca="1">('Attribute weighting'!$B$11*(E455)+'Attribute weighting'!$C$11*(G455)+'Attribute weighting'!$D$11*(J455))</f>
        <v>35.81</v>
      </c>
    </row>
    <row r="456" spans="1:19">
      <c r="A456" t="s">
        <v>86</v>
      </c>
      <c r="B456" t="s">
        <v>985</v>
      </c>
      <c r="C456" t="s">
        <v>546</v>
      </c>
      <c r="D456" t="s">
        <v>239</v>
      </c>
      <c r="E456">
        <v>25</v>
      </c>
      <c r="F456">
        <v>69</v>
      </c>
      <c r="G456">
        <v>31</v>
      </c>
      <c r="H456">
        <v>50</v>
      </c>
      <c r="I456">
        <v>50</v>
      </c>
      <c r="J456">
        <v>38</v>
      </c>
      <c r="K456" t="s">
        <v>150</v>
      </c>
      <c r="L456">
        <v>3</v>
      </c>
      <c r="M456">
        <v>5</v>
      </c>
      <c r="N456" t="s">
        <v>63</v>
      </c>
      <c r="S456" s="1">
        <f ca="1">('Attribute weighting'!$B$11*(E456)+'Attribute weighting'!$C$11*(G456)+'Attribute weighting'!$D$11*(J456))</f>
        <v>33.29</v>
      </c>
    </row>
    <row r="457" spans="1:19">
      <c r="A457" t="s">
        <v>89</v>
      </c>
      <c r="B457" t="s">
        <v>986</v>
      </c>
      <c r="C457" t="s">
        <v>224</v>
      </c>
      <c r="D457" t="s">
        <v>165</v>
      </c>
      <c r="E457">
        <v>25</v>
      </c>
      <c r="F457">
        <v>69</v>
      </c>
      <c r="G457">
        <v>19</v>
      </c>
      <c r="H457">
        <v>63</v>
      </c>
      <c r="I457">
        <v>50</v>
      </c>
      <c r="J457">
        <v>31</v>
      </c>
      <c r="K457" t="s">
        <v>150</v>
      </c>
      <c r="L457">
        <v>2</v>
      </c>
      <c r="M457">
        <v>4</v>
      </c>
      <c r="N457" t="s">
        <v>82</v>
      </c>
      <c r="S457" s="1">
        <f ca="1">('Attribute weighting'!$B$11*(E457)+'Attribute weighting'!$C$11*(G457)+'Attribute weighting'!$D$11*(J457))</f>
        <v>23.740000000000002</v>
      </c>
    </row>
    <row r="458" spans="1:19">
      <c r="A458" t="s">
        <v>92</v>
      </c>
      <c r="B458" t="s">
        <v>987</v>
      </c>
      <c r="C458" t="s">
        <v>240</v>
      </c>
      <c r="D458" t="s">
        <v>259</v>
      </c>
      <c r="E458">
        <v>25</v>
      </c>
      <c r="F458">
        <v>69</v>
      </c>
      <c r="G458">
        <v>31</v>
      </c>
      <c r="H458">
        <v>56</v>
      </c>
      <c r="R458" s="1">
        <f>MAX(Q446:Q447)</f>
        <v>31.95</v>
      </c>
      <c r="S458" t="s">
        <v>475</v>
      </c>
    </row>
    <row r="459" spans="1:19">
      <c r="A459" t="s">
        <v>95</v>
      </c>
      <c r="B459" t="s">
        <v>988</v>
      </c>
      <c r="C459" t="s">
        <v>534</v>
      </c>
      <c r="D459" t="s">
        <v>258</v>
      </c>
      <c r="E459">
        <v>25</v>
      </c>
      <c r="F459">
        <v>69</v>
      </c>
      <c r="G459">
        <v>38</v>
      </c>
      <c r="H459">
        <v>50</v>
      </c>
      <c r="R459" s="1">
        <f>MAX(Q448:Q451)</f>
        <v>63</v>
      </c>
      <c r="S459" t="s">
        <v>476</v>
      </c>
    </row>
    <row r="460" spans="1:19">
      <c r="A460" t="s">
        <v>97</v>
      </c>
      <c r="B460" t="s">
        <v>989</v>
      </c>
      <c r="C460" t="s">
        <v>309</v>
      </c>
      <c r="D460" t="s">
        <v>241</v>
      </c>
      <c r="E460">
        <v>25</v>
      </c>
      <c r="F460">
        <v>69</v>
      </c>
      <c r="G460">
        <v>25</v>
      </c>
      <c r="H460">
        <v>69</v>
      </c>
      <c r="R460" s="1">
        <f>U446</f>
        <v>51</v>
      </c>
      <c r="S460" t="s">
        <v>481</v>
      </c>
    </row>
    <row r="461" spans="1:19">
      <c r="A461" t="s">
        <v>100</v>
      </c>
      <c r="B461" t="s">
        <v>990</v>
      </c>
      <c r="C461" t="s">
        <v>90</v>
      </c>
      <c r="D461" t="s">
        <v>308</v>
      </c>
      <c r="E461">
        <v>25</v>
      </c>
      <c r="F461">
        <v>69</v>
      </c>
      <c r="G461">
        <v>25</v>
      </c>
      <c r="H461">
        <v>63</v>
      </c>
      <c r="R461" s="1">
        <f>0.7*MAX(S449:S457)+0.3*LARGE(S452:S457,2)</f>
        <v>47.808</v>
      </c>
      <c r="S461" t="s">
        <v>1636</v>
      </c>
    </row>
    <row r="462" spans="1:19">
      <c r="A462" t="s">
        <v>102</v>
      </c>
      <c r="B462" t="s">
        <v>991</v>
      </c>
      <c r="C462" t="s">
        <v>327</v>
      </c>
      <c r="D462" t="s">
        <v>260</v>
      </c>
      <c r="E462">
        <v>25</v>
      </c>
      <c r="F462">
        <v>69</v>
      </c>
      <c r="G462">
        <v>25</v>
      </c>
      <c r="H462">
        <v>56</v>
      </c>
      <c r="R462" s="1">
        <f>(AVERAGE(H458:H462)+MIN(H458,H458:H462))/2</f>
        <v>54.4</v>
      </c>
      <c r="S462" t="s">
        <v>470</v>
      </c>
    </row>
    <row r="463" spans="1:19">
      <c r="A463" t="s">
        <v>105</v>
      </c>
      <c r="B463" t="s">
        <v>992</v>
      </c>
      <c r="C463" t="s">
        <v>138</v>
      </c>
      <c r="D463" t="s">
        <v>107</v>
      </c>
      <c r="E463">
        <v>31</v>
      </c>
      <c r="F463">
        <v>44</v>
      </c>
      <c r="G463">
        <v>50</v>
      </c>
      <c r="H463">
        <v>50</v>
      </c>
      <c r="I463">
        <v>19</v>
      </c>
      <c r="J463">
        <v>63</v>
      </c>
      <c r="K463" t="s">
        <v>847</v>
      </c>
      <c r="L463" t="s">
        <v>67</v>
      </c>
      <c r="P463" s="1">
        <f ca="1">IF(U$3=0,'Attribute weighting'!$B$15*E463+'Attribute weighting'!$C$15*F463+'Attribute weighting'!$D$15*G463+'Attribute weighting'!$E$15*H463+'Attribute weighting'!$F$15*I463,E463+F463+0.5*G463+0.5*H463+3*I463)</f>
        <v>43.45</v>
      </c>
      <c r="R463" s="1"/>
    </row>
    <row r="464" spans="1:19">
      <c r="A464" t="s">
        <v>109</v>
      </c>
      <c r="B464" t="s">
        <v>993</v>
      </c>
      <c r="C464" t="s">
        <v>98</v>
      </c>
      <c r="D464" t="s">
        <v>318</v>
      </c>
      <c r="E464">
        <v>25</v>
      </c>
      <c r="F464">
        <v>38</v>
      </c>
      <c r="G464">
        <v>44</v>
      </c>
      <c r="H464">
        <v>56</v>
      </c>
      <c r="I464">
        <v>19</v>
      </c>
      <c r="J464">
        <v>44</v>
      </c>
      <c r="K464" t="s">
        <v>74</v>
      </c>
      <c r="L464" t="s">
        <v>108</v>
      </c>
      <c r="P464" s="1">
        <f ca="1">IF(U$3=0,'Attribute weighting'!$B$15*E464+'Attribute weighting'!$C$15*F464+'Attribute weighting'!$D$15*G464+'Attribute weighting'!$E$15*H464+'Attribute weighting'!$F$15*I464,E464+F464+0.5*G464+0.5*H464+3*I464)</f>
        <v>43.75</v>
      </c>
      <c r="R464" s="1"/>
    </row>
    <row r="465" spans="1:19">
      <c r="A465" t="s">
        <v>111</v>
      </c>
      <c r="B465" t="s">
        <v>994</v>
      </c>
      <c r="C465" t="s">
        <v>164</v>
      </c>
      <c r="D465" t="s">
        <v>110</v>
      </c>
      <c r="E465">
        <v>31</v>
      </c>
      <c r="F465">
        <v>44</v>
      </c>
      <c r="G465">
        <v>50</v>
      </c>
      <c r="H465">
        <v>56</v>
      </c>
      <c r="I465">
        <v>19</v>
      </c>
      <c r="J465">
        <v>56</v>
      </c>
      <c r="K465" t="s">
        <v>849</v>
      </c>
      <c r="L465" t="s">
        <v>67</v>
      </c>
      <c r="P465" s="1">
        <f ca="1">IF(U$3=0,'Attribute weighting'!$B$15*E465+'Attribute weighting'!$C$15*F465+'Attribute weighting'!$D$15*G465+'Attribute weighting'!$E$15*H465+'Attribute weighting'!$F$15*I465,E465+F465+0.5*G465+0.5*H465+3*I465)</f>
        <v>46.45</v>
      </c>
      <c r="R465" s="1"/>
    </row>
    <row r="466" spans="1:19">
      <c r="A466" t="s">
        <v>114</v>
      </c>
      <c r="B466" t="s">
        <v>995</v>
      </c>
      <c r="C466" t="s">
        <v>607</v>
      </c>
      <c r="D466" t="s">
        <v>124</v>
      </c>
      <c r="E466">
        <v>38</v>
      </c>
      <c r="F466">
        <v>50</v>
      </c>
      <c r="G466">
        <v>56</v>
      </c>
      <c r="H466">
        <v>63</v>
      </c>
      <c r="I466">
        <v>19</v>
      </c>
      <c r="J466">
        <v>69</v>
      </c>
      <c r="K466" t="s">
        <v>809</v>
      </c>
      <c r="L466" t="s">
        <v>204</v>
      </c>
      <c r="P466" s="1">
        <f ca="1">IF(U$3=0,'Attribute weighting'!$B$18*E466+'Attribute weighting'!$C$18*F466+'Attribute weighting'!$D$18*G466+'Attribute weighting'!$E$18*H466+'Attribute weighting'!$F$18*I466,E466+F466+0.5*G466+0.5*H466+3*I466)</f>
        <v>41.089999999999996</v>
      </c>
      <c r="R466" s="1">
        <f ca="1">(0.3*AVERAGE(P463:P465)+0.7*MAX(P463:P465))</f>
        <v>45.88</v>
      </c>
      <c r="S466" t="s">
        <v>1701</v>
      </c>
    </row>
    <row r="467" spans="1:19">
      <c r="A467" t="s">
        <v>116</v>
      </c>
      <c r="B467" t="s">
        <v>996</v>
      </c>
      <c r="C467" t="s">
        <v>872</v>
      </c>
      <c r="D467" t="s">
        <v>185</v>
      </c>
      <c r="E467">
        <v>25</v>
      </c>
      <c r="F467">
        <v>31</v>
      </c>
      <c r="G467">
        <v>38</v>
      </c>
      <c r="H467">
        <v>44</v>
      </c>
      <c r="I467">
        <v>19</v>
      </c>
      <c r="J467">
        <v>38</v>
      </c>
      <c r="K467" t="s">
        <v>66</v>
      </c>
      <c r="L467" t="s">
        <v>67</v>
      </c>
      <c r="P467" s="1">
        <f ca="1">IF(U$3=0,'Attribute weighting'!$B$18*E467+'Attribute weighting'!$C$18*F467+'Attribute weighting'!$D$18*G467+'Attribute weighting'!$E$18*H467+'Attribute weighting'!$F$18*I467,E467+F467+0.5*G467+0.5*H467+3*I467)</f>
        <v>27.970000000000002</v>
      </c>
      <c r="R467" s="1">
        <f ca="1">(AVERAGE(E466:E469)+AVERAGE(F466:F469)+(0.5*AVERAGE(G466:G469)))</f>
        <v>87.75</v>
      </c>
      <c r="S467" t="s">
        <v>471</v>
      </c>
    </row>
    <row r="468" spans="1:19">
      <c r="A468" t="s">
        <v>119</v>
      </c>
      <c r="B468" t="s">
        <v>997</v>
      </c>
      <c r="C468" t="s">
        <v>525</v>
      </c>
      <c r="D468" t="s">
        <v>223</v>
      </c>
      <c r="E468">
        <v>25</v>
      </c>
      <c r="F468">
        <v>38</v>
      </c>
      <c r="G468">
        <v>44</v>
      </c>
      <c r="H468">
        <v>69</v>
      </c>
      <c r="I468">
        <v>19</v>
      </c>
      <c r="J468">
        <v>44</v>
      </c>
      <c r="K468" t="s">
        <v>49</v>
      </c>
      <c r="L468" t="s">
        <v>67</v>
      </c>
      <c r="P468" s="1">
        <f ca="1">IF(U$3=0,'Attribute weighting'!$B$18*E468+'Attribute weighting'!$C$18*F468+'Attribute weighting'!$D$18*G468+'Attribute weighting'!$E$18*H468+'Attribute weighting'!$F$18*I468,E468+F468+0.5*G468+0.5*H468+3*I468)</f>
        <v>32.06</v>
      </c>
      <c r="R468" s="1">
        <f ca="1">0.3*AVERAGE(H466:H469)+0.7*MAX(H466:H469)</f>
        <v>64.349999999999994</v>
      </c>
      <c r="S468" t="s">
        <v>486</v>
      </c>
    </row>
    <row r="469" spans="1:19">
      <c r="A469" t="s">
        <v>122</v>
      </c>
      <c r="B469" t="s">
        <v>998</v>
      </c>
      <c r="C469" t="s">
        <v>655</v>
      </c>
      <c r="D469" t="s">
        <v>169</v>
      </c>
      <c r="E469">
        <v>25</v>
      </c>
      <c r="F469">
        <v>31</v>
      </c>
      <c r="G469">
        <v>38</v>
      </c>
      <c r="H469">
        <v>38</v>
      </c>
      <c r="I469">
        <v>31</v>
      </c>
      <c r="J469">
        <v>50</v>
      </c>
      <c r="K469" t="s">
        <v>175</v>
      </c>
      <c r="L469" t="s">
        <v>299</v>
      </c>
      <c r="P469" s="1">
        <f ca="1">IF(U$3=0,'Attribute weighting'!$B$18*E469+'Attribute weighting'!$C$18*F469+'Attribute weighting'!$D$18*G469+'Attribute weighting'!$E$18*H469+'Attribute weighting'!$F$18*I469,E469+F469+0.5*G469+0.5*H469+3*I469)</f>
        <v>30.07</v>
      </c>
      <c r="R469" s="1">
        <f ca="1">0.3*AVERAGE(I466:I469)+0.7*MAX(I466:I469)</f>
        <v>28.299999999999997</v>
      </c>
      <c r="S469" t="s">
        <v>487</v>
      </c>
    </row>
    <row r="470" spans="1:19">
      <c r="A470" t="s">
        <v>126</v>
      </c>
      <c r="B470" t="s">
        <v>999</v>
      </c>
      <c r="C470" t="s">
        <v>289</v>
      </c>
      <c r="D470" t="s">
        <v>134</v>
      </c>
      <c r="E470">
        <v>38</v>
      </c>
      <c r="F470">
        <v>44</v>
      </c>
      <c r="G470">
        <v>56</v>
      </c>
      <c r="H470">
        <v>38</v>
      </c>
      <c r="I470">
        <v>50</v>
      </c>
      <c r="J470">
        <v>44</v>
      </c>
      <c r="K470" t="s">
        <v>541</v>
      </c>
      <c r="L470" t="s">
        <v>300</v>
      </c>
      <c r="P470" s="1">
        <f ca="1">IF(U$3=0,'Attribute weighting'!$B$21*E470+'Attribute weighting'!$C$21*F470+'Attribute weighting'!$D$21*G470+'Attribute weighting'!$E$21*H470+'Attribute weighting'!$F$21*I470,E470+F470+0.5*G470+0.5*H470+3*I470)</f>
        <v>44.75</v>
      </c>
      <c r="R470" s="1">
        <f ca="1">'Attribute weighting'!$A$32*(LARGE(P466:P469,1))+'Attribute weighting'!$B$32*(LARGE(P466:P469,2))+'Attribute weighting'!$C$32*(LARGE(P466:P469,3))+'Attribute weighting'!$D$32*(LARGE(P466:P469,4))</f>
        <v>34.456000000000003</v>
      </c>
      <c r="S470" t="s">
        <v>488</v>
      </c>
    </row>
    <row r="471" spans="1:19">
      <c r="A471" t="s">
        <v>129</v>
      </c>
      <c r="B471" t="s">
        <v>1000</v>
      </c>
      <c r="C471" t="s">
        <v>80</v>
      </c>
      <c r="D471" t="s">
        <v>61</v>
      </c>
      <c r="E471">
        <v>38</v>
      </c>
      <c r="F471">
        <v>50</v>
      </c>
      <c r="G471">
        <v>63</v>
      </c>
      <c r="H471">
        <v>50</v>
      </c>
      <c r="I471">
        <v>69</v>
      </c>
      <c r="J471">
        <v>75</v>
      </c>
      <c r="K471" t="s">
        <v>541</v>
      </c>
      <c r="L471" t="s">
        <v>1001</v>
      </c>
      <c r="P471" s="1">
        <f ca="1">IF(U$3=0,'Attribute weighting'!$B$21*E471+'Attribute weighting'!$C$21*F471+'Attribute weighting'!$D$21*G471+'Attribute weighting'!$E$21*H471+'Attribute weighting'!$F$21*I471,E471+F471+0.5*G471+0.5*H471+3*I471)</f>
        <v>54</v>
      </c>
      <c r="R471" s="1">
        <f ca="1">(AVERAGE(E470:E473)+AVERAGE(F470:F473)+(0.5*AVERAGE(G470:G473)))/2.5</f>
        <v>40.15</v>
      </c>
      <c r="S471" t="s">
        <v>472</v>
      </c>
    </row>
    <row r="472" spans="1:19">
      <c r="A472" t="s">
        <v>132</v>
      </c>
      <c r="B472" t="s">
        <v>1002</v>
      </c>
      <c r="C472" t="s">
        <v>161</v>
      </c>
      <c r="D472" t="s">
        <v>70</v>
      </c>
      <c r="E472">
        <v>31</v>
      </c>
      <c r="F472">
        <v>38</v>
      </c>
      <c r="G472">
        <v>50</v>
      </c>
      <c r="H472">
        <v>44</v>
      </c>
      <c r="I472">
        <v>44</v>
      </c>
      <c r="J472">
        <v>44</v>
      </c>
      <c r="K472" t="s">
        <v>541</v>
      </c>
      <c r="L472" t="s">
        <v>299</v>
      </c>
      <c r="P472" s="1">
        <f ca="1">IF(U$3=0,'Attribute weighting'!$B$21*E472+'Attribute weighting'!$C$21*F472+'Attribute weighting'!$D$21*G472+'Attribute weighting'!$E$21*H472+'Attribute weighting'!$F$21*I472,E472+F472+0.5*G472+0.5*H472+3*I472)</f>
        <v>39.075000000000003</v>
      </c>
      <c r="R472" s="1">
        <f ca="1">0.7*MAX(I470:I473)+0.3*AVERAGE(I470:I473)</f>
        <v>63.824999999999996</v>
      </c>
      <c r="S472" t="s">
        <v>473</v>
      </c>
    </row>
    <row r="473" spans="1:19">
      <c r="A473" t="s">
        <v>135</v>
      </c>
      <c r="B473" t="s">
        <v>1003</v>
      </c>
      <c r="C473" t="s">
        <v>562</v>
      </c>
      <c r="D473" t="s">
        <v>306</v>
      </c>
      <c r="E473">
        <v>25</v>
      </c>
      <c r="F473">
        <v>31</v>
      </c>
      <c r="G473">
        <v>44</v>
      </c>
      <c r="H473">
        <v>56</v>
      </c>
      <c r="I473">
        <v>44</v>
      </c>
      <c r="J473">
        <v>44</v>
      </c>
      <c r="K473" t="s">
        <v>928</v>
      </c>
      <c r="L473" t="s">
        <v>299</v>
      </c>
      <c r="P473" s="1">
        <f ca="1">IF(U$3=0,'Attribute weighting'!$B$21*E473+'Attribute weighting'!$C$21*F473+'Attribute weighting'!$D$21*G473+'Attribute weighting'!$E$21*H473+'Attribute weighting'!$F$21*I473,E473+F473+0.5*G473+0.5*H473+3*I473)</f>
        <v>35.799999999999997</v>
      </c>
      <c r="R473" s="1">
        <f ca="1">0.4*MAX(H470:H473)+0.4*MIN(H470:H473)+0.2*AVERAGE(H470:H473)</f>
        <v>47</v>
      </c>
      <c r="S473" t="s">
        <v>474</v>
      </c>
    </row>
    <row r="474" spans="1:19">
      <c r="A474" t="s">
        <v>137</v>
      </c>
      <c r="B474" t="s">
        <v>342</v>
      </c>
      <c r="C474" t="s">
        <v>138</v>
      </c>
      <c r="D474" t="s">
        <v>228</v>
      </c>
      <c r="E474">
        <v>56</v>
      </c>
      <c r="F474">
        <v>81</v>
      </c>
      <c r="G474">
        <v>81</v>
      </c>
      <c r="H474">
        <v>31</v>
      </c>
      <c r="I474">
        <v>75</v>
      </c>
      <c r="J474">
        <v>50</v>
      </c>
      <c r="K474" t="s">
        <v>269</v>
      </c>
      <c r="R474" s="1">
        <f ca="1">'Attribute weighting'!$A$35*(LARGE(P470:P473,1))+'Attribute weighting'!$B$35*(LARGE(P470:P473,2))+'Attribute weighting'!$C$35*(LARGE(P470:P473,3))+'Attribute weighting'!$D$35*(LARGE(P470:P473,4))</f>
        <v>46.987499999999997</v>
      </c>
      <c r="S474" t="s">
        <v>485</v>
      </c>
    </row>
    <row r="475" spans="1:19">
      <c r="A475" t="s">
        <v>141</v>
      </c>
      <c r="B475" t="s">
        <v>1004</v>
      </c>
      <c r="C475" t="s">
        <v>229</v>
      </c>
      <c r="D475" t="s">
        <v>149</v>
      </c>
      <c r="E475">
        <v>25</v>
      </c>
      <c r="F475">
        <v>56</v>
      </c>
      <c r="G475">
        <v>44</v>
      </c>
      <c r="H475">
        <v>31</v>
      </c>
      <c r="I475">
        <v>69</v>
      </c>
      <c r="J475">
        <v>56</v>
      </c>
      <c r="K475" t="s">
        <v>328</v>
      </c>
    </row>
    <row r="476" spans="1:19">
      <c r="A476" t="s">
        <v>145</v>
      </c>
      <c r="B476" t="s">
        <v>593</v>
      </c>
    </row>
    <row r="477" spans="1:19">
      <c r="A477" t="s">
        <v>147</v>
      </c>
      <c r="B477" t="s">
        <v>593</v>
      </c>
    </row>
    <row r="479" spans="1:19">
      <c r="A479" t="s">
        <v>1005</v>
      </c>
      <c r="B479" t="s">
        <v>45</v>
      </c>
    </row>
    <row r="480" spans="1:19">
      <c r="A480" t="s">
        <v>1006</v>
      </c>
      <c r="B480" t="s">
        <v>1007</v>
      </c>
      <c r="Q480" s="1"/>
      <c r="S480" s="1"/>
    </row>
    <row r="481" spans="1:34">
      <c r="A481" t="s">
        <v>46</v>
      </c>
      <c r="B481" t="s">
        <v>1008</v>
      </c>
      <c r="C481" t="s">
        <v>163</v>
      </c>
      <c r="D481" t="s">
        <v>268</v>
      </c>
      <c r="E481">
        <v>25</v>
      </c>
      <c r="F481">
        <v>69</v>
      </c>
      <c r="G481">
        <v>13</v>
      </c>
      <c r="H481">
        <v>13</v>
      </c>
      <c r="I481">
        <v>25</v>
      </c>
      <c r="J481">
        <v>69</v>
      </c>
      <c r="K481">
        <f>J481</f>
        <v>69</v>
      </c>
      <c r="L481">
        <v>69</v>
      </c>
      <c r="M481" t="s">
        <v>128</v>
      </c>
      <c r="N481">
        <v>6</v>
      </c>
      <c r="O481" t="s">
        <v>82</v>
      </c>
      <c r="P481" t="s">
        <v>479</v>
      </c>
      <c r="Q481" s="1">
        <f ca="1">IF(U$4=0,((('Attribute weighting'!$C$5*$I481+'Attribute weighting'!$D$5*$J481+'Attribute weighting'!$E$5*$L481)+('Attribute weighting'!$B$5*$G481))),(((0.4*$I481+0.3*$J481+0.7*$K481+0.05*$L481)+(0.75*($G481+38)))/2.2))</f>
        <v>40.000000000000007</v>
      </c>
      <c r="R481" t="s">
        <v>477</v>
      </c>
      <c r="S481" s="1">
        <f ca="1">(((0.4*$I481+0.3*$J481+0.7*$K481+0.05*$L481)/1.45))</f>
        <v>56.862068965517246</v>
      </c>
      <c r="T481" s="1" t="s">
        <v>478</v>
      </c>
      <c r="U481" s="1">
        <f>($G481+38)</f>
        <v>51</v>
      </c>
    </row>
    <row r="482" spans="1:34">
      <c r="A482" t="s">
        <v>51</v>
      </c>
      <c r="B482" t="s">
        <v>1009</v>
      </c>
      <c r="C482" t="s">
        <v>106</v>
      </c>
      <c r="D482" t="s">
        <v>81</v>
      </c>
      <c r="E482">
        <v>25</v>
      </c>
      <c r="F482">
        <v>69</v>
      </c>
      <c r="G482">
        <v>13</v>
      </c>
      <c r="H482">
        <v>13</v>
      </c>
      <c r="I482">
        <v>44</v>
      </c>
      <c r="J482">
        <v>38</v>
      </c>
      <c r="K482">
        <f>J482</f>
        <v>38</v>
      </c>
      <c r="L482">
        <v>38</v>
      </c>
      <c r="M482" t="s">
        <v>49</v>
      </c>
      <c r="N482">
        <v>4</v>
      </c>
      <c r="O482" t="s">
        <v>82</v>
      </c>
      <c r="P482" t="s">
        <v>479</v>
      </c>
      <c r="Q482" s="1">
        <f ca="1">IF(U$4=0,((('Attribute weighting'!$C$5*$I482+'Attribute weighting'!$D$5*$J482+'Attribute weighting'!$E$5*$L482)+('Attribute weighting'!$B$5*$G482))),(((0.4*$I482+0.3*$J482+0.7*$K482+0.05*$L482)+(0.75*($G482+38)))/2.2))</f>
        <v>28.9</v>
      </c>
      <c r="R482" t="s">
        <v>477</v>
      </c>
      <c r="S482" s="1">
        <f ca="1">(((0.4*$I482+0.3*$J482+0.7*$K482+0.05*$L482)/1.45))</f>
        <v>39.655172413793103</v>
      </c>
      <c r="T482" s="1" t="s">
        <v>478</v>
      </c>
      <c r="U482" s="1">
        <f>($G482+38)</f>
        <v>51</v>
      </c>
    </row>
    <row r="483" spans="1:34">
      <c r="A483" t="s">
        <v>54</v>
      </c>
      <c r="B483" t="s">
        <v>1013</v>
      </c>
      <c r="C483" t="s">
        <v>206</v>
      </c>
      <c r="D483" t="s">
        <v>202</v>
      </c>
      <c r="E483">
        <v>38</v>
      </c>
      <c r="F483">
        <v>69</v>
      </c>
      <c r="G483">
        <v>38</v>
      </c>
      <c r="H483">
        <v>31</v>
      </c>
      <c r="I483">
        <v>50</v>
      </c>
      <c r="J483">
        <v>25</v>
      </c>
      <c r="K483" t="s">
        <v>250</v>
      </c>
      <c r="L483">
        <v>2</v>
      </c>
      <c r="M483">
        <v>4</v>
      </c>
      <c r="N483" t="s">
        <v>108</v>
      </c>
      <c r="P483" t="s">
        <v>478</v>
      </c>
      <c r="Q483" s="1">
        <f ca="1">IF(U$3=0,IF(H483&gt;88,G483+3,G483),((G483+0.2*H483)/1.15))</f>
        <v>38</v>
      </c>
      <c r="R483" t="s">
        <v>480</v>
      </c>
      <c r="S483" s="1">
        <f ca="1">('Attribute weighting'!$B$11*(E483)+'Attribute weighting'!$C$11*(G483)+'Attribute weighting'!$D$11*(J483))</f>
        <v>33.19</v>
      </c>
    </row>
    <row r="484" spans="1:34">
      <c r="A484" t="s">
        <v>59</v>
      </c>
      <c r="B484" t="s">
        <v>1011</v>
      </c>
      <c r="C484" t="s">
        <v>560</v>
      </c>
      <c r="D484" t="s">
        <v>306</v>
      </c>
      <c r="E484">
        <v>56</v>
      </c>
      <c r="F484">
        <v>69</v>
      </c>
      <c r="G484">
        <v>25</v>
      </c>
      <c r="H484">
        <v>75</v>
      </c>
      <c r="I484">
        <v>50</v>
      </c>
      <c r="J484">
        <v>25</v>
      </c>
      <c r="K484" t="s">
        <v>62</v>
      </c>
      <c r="L484">
        <v>2</v>
      </c>
      <c r="M484">
        <v>6</v>
      </c>
      <c r="N484" t="s">
        <v>82</v>
      </c>
      <c r="P484" t="s">
        <v>478</v>
      </c>
      <c r="Q484" s="1">
        <f ca="1">IF(U$3=0,IF(H484&gt;88,G484+3,G484),((G484+0.2*H484)/1.15))</f>
        <v>25</v>
      </c>
      <c r="R484" t="s">
        <v>480</v>
      </c>
      <c r="S484" s="1">
        <f ca="1">('Attribute weighting'!$B$11*(E484)+'Attribute weighting'!$C$11*(G484)+'Attribute weighting'!$D$11*(J484))</f>
        <v>26.549999999999997</v>
      </c>
    </row>
    <row r="485" spans="1:34">
      <c r="A485" t="s">
        <v>64</v>
      </c>
      <c r="B485" t="s">
        <v>1012</v>
      </c>
      <c r="C485" t="s">
        <v>607</v>
      </c>
      <c r="D485" t="s">
        <v>134</v>
      </c>
      <c r="E485">
        <v>38</v>
      </c>
      <c r="F485">
        <v>69</v>
      </c>
      <c r="G485">
        <v>38</v>
      </c>
      <c r="H485">
        <v>31</v>
      </c>
      <c r="I485">
        <v>50</v>
      </c>
      <c r="J485">
        <v>25</v>
      </c>
      <c r="K485" t="s">
        <v>250</v>
      </c>
      <c r="L485">
        <v>2</v>
      </c>
      <c r="M485">
        <v>6</v>
      </c>
      <c r="N485" t="s">
        <v>108</v>
      </c>
      <c r="P485" t="s">
        <v>478</v>
      </c>
      <c r="Q485" s="1">
        <f ca="1">IF(U$3=0,IF(H485&gt;88,G485+3,G485),((G485+0.2*H485)/1.15))</f>
        <v>38</v>
      </c>
      <c r="R485" t="s">
        <v>480</v>
      </c>
      <c r="S485" s="1">
        <f ca="1">('Attribute weighting'!$B$11*(E485)+'Attribute weighting'!$C$11*(G485)+'Attribute weighting'!$D$11*(J485))</f>
        <v>33.19</v>
      </c>
      <c r="W485" t="s">
        <v>206</v>
      </c>
      <c r="X485" t="s">
        <v>202</v>
      </c>
      <c r="Y485">
        <v>38</v>
      </c>
      <c r="Z485">
        <v>69</v>
      </c>
      <c r="AA485">
        <v>38</v>
      </c>
      <c r="AB485">
        <v>31</v>
      </c>
      <c r="AC485">
        <v>50</v>
      </c>
      <c r="AD485">
        <v>25</v>
      </c>
      <c r="AE485" t="s">
        <v>250</v>
      </c>
      <c r="AF485">
        <v>2</v>
      </c>
      <c r="AG485">
        <v>4</v>
      </c>
      <c r="AH485" t="s">
        <v>108</v>
      </c>
    </row>
    <row r="486" spans="1:34">
      <c r="A486" t="s">
        <v>68</v>
      </c>
      <c r="B486" t="s">
        <v>1010</v>
      </c>
      <c r="C486" t="s">
        <v>279</v>
      </c>
      <c r="D486" t="s">
        <v>255</v>
      </c>
      <c r="E486">
        <v>44</v>
      </c>
      <c r="F486">
        <v>69</v>
      </c>
      <c r="G486">
        <v>25</v>
      </c>
      <c r="H486">
        <v>38</v>
      </c>
      <c r="I486">
        <v>50</v>
      </c>
      <c r="J486">
        <v>63</v>
      </c>
      <c r="K486" t="s">
        <v>62</v>
      </c>
      <c r="L486">
        <v>8</v>
      </c>
      <c r="M486">
        <v>7</v>
      </c>
      <c r="N486" t="s">
        <v>204</v>
      </c>
      <c r="P486" t="s">
        <v>478</v>
      </c>
      <c r="Q486" s="1">
        <f ca="1">IF(U$3=0,IF(H486&gt;88,G486+3,G486),((G486+0.2*H486)/1.15))</f>
        <v>25</v>
      </c>
      <c r="R486" t="s">
        <v>480</v>
      </c>
      <c r="S486" s="1">
        <f ca="1">('Attribute weighting'!$B$11*(E486)+'Attribute weighting'!$C$11*(G486)+'Attribute weighting'!$D$11*(J486))</f>
        <v>40.01</v>
      </c>
      <c r="W486" t="s">
        <v>279</v>
      </c>
      <c r="X486" t="s">
        <v>255</v>
      </c>
      <c r="Y486">
        <v>44</v>
      </c>
      <c r="Z486">
        <v>69</v>
      </c>
      <c r="AA486">
        <v>25</v>
      </c>
      <c r="AB486">
        <v>38</v>
      </c>
      <c r="AC486">
        <v>50</v>
      </c>
      <c r="AD486">
        <v>63</v>
      </c>
      <c r="AE486" t="s">
        <v>62</v>
      </c>
      <c r="AF486">
        <v>8</v>
      </c>
      <c r="AG486">
        <v>7</v>
      </c>
      <c r="AH486" t="s">
        <v>204</v>
      </c>
    </row>
    <row r="487" spans="1:34">
      <c r="A487" t="s">
        <v>71</v>
      </c>
      <c r="B487" t="s">
        <v>1014</v>
      </c>
      <c r="C487" t="s">
        <v>166</v>
      </c>
      <c r="D487" t="s">
        <v>239</v>
      </c>
      <c r="E487">
        <v>31</v>
      </c>
      <c r="F487">
        <v>69</v>
      </c>
      <c r="G487">
        <v>31</v>
      </c>
      <c r="H487">
        <v>13</v>
      </c>
      <c r="I487">
        <v>50</v>
      </c>
      <c r="J487">
        <v>50</v>
      </c>
      <c r="K487" t="s">
        <v>150</v>
      </c>
      <c r="L487">
        <v>6</v>
      </c>
      <c r="M487">
        <v>7</v>
      </c>
      <c r="N487" t="s">
        <v>272</v>
      </c>
      <c r="S487" s="1">
        <f ca="1">('Attribute weighting'!$B$11*(E487)+'Attribute weighting'!$C$11*(G487)+'Attribute weighting'!$D$11*(J487))</f>
        <v>38.03</v>
      </c>
    </row>
    <row r="488" spans="1:34">
      <c r="A488" t="s">
        <v>76</v>
      </c>
      <c r="B488" t="s">
        <v>1015</v>
      </c>
      <c r="C488" t="s">
        <v>190</v>
      </c>
      <c r="D488" t="s">
        <v>85</v>
      </c>
      <c r="E488">
        <v>31</v>
      </c>
      <c r="F488">
        <v>69</v>
      </c>
      <c r="G488">
        <v>38</v>
      </c>
      <c r="H488">
        <v>13</v>
      </c>
      <c r="I488">
        <v>50</v>
      </c>
      <c r="J488">
        <v>56</v>
      </c>
      <c r="K488" t="s">
        <v>150</v>
      </c>
      <c r="L488">
        <v>6</v>
      </c>
      <c r="M488">
        <v>9</v>
      </c>
      <c r="N488" t="s">
        <v>272</v>
      </c>
      <c r="S488" s="1">
        <f ca="1">('Attribute weighting'!$B$11*(E488)+'Attribute weighting'!$C$11*(G488)+'Attribute weighting'!$D$11*(J488))</f>
        <v>44.31</v>
      </c>
    </row>
    <row r="489" spans="1:34">
      <c r="A489" t="s">
        <v>79</v>
      </c>
      <c r="B489" t="s">
        <v>1016</v>
      </c>
      <c r="C489" t="s">
        <v>556</v>
      </c>
      <c r="D489" t="s">
        <v>78</v>
      </c>
      <c r="E489">
        <v>25</v>
      </c>
      <c r="F489">
        <v>69</v>
      </c>
      <c r="G489">
        <v>25</v>
      </c>
      <c r="H489">
        <v>13</v>
      </c>
      <c r="I489">
        <v>50</v>
      </c>
      <c r="J489">
        <v>44</v>
      </c>
      <c r="K489" t="s">
        <v>150</v>
      </c>
      <c r="L489">
        <v>5</v>
      </c>
      <c r="M489">
        <v>8</v>
      </c>
      <c r="N489" t="s">
        <v>82</v>
      </c>
      <c r="S489" s="1">
        <f ca="1">('Attribute weighting'!$B$11*(E489)+'Attribute weighting'!$C$11*(G489)+'Attribute weighting'!$D$11*(J489))</f>
        <v>32.03</v>
      </c>
    </row>
    <row r="490" spans="1:34">
      <c r="A490" t="s">
        <v>83</v>
      </c>
      <c r="B490" t="s">
        <v>1017</v>
      </c>
      <c r="C490" t="s">
        <v>659</v>
      </c>
      <c r="D490" t="s">
        <v>165</v>
      </c>
      <c r="E490">
        <v>31</v>
      </c>
      <c r="F490">
        <v>69</v>
      </c>
      <c r="G490">
        <v>38</v>
      </c>
      <c r="H490">
        <v>13</v>
      </c>
      <c r="I490">
        <v>50</v>
      </c>
      <c r="J490">
        <v>44</v>
      </c>
      <c r="K490" t="s">
        <v>150</v>
      </c>
      <c r="L490">
        <v>5</v>
      </c>
      <c r="M490">
        <v>11</v>
      </c>
      <c r="N490" t="s">
        <v>82</v>
      </c>
      <c r="S490" s="1">
        <f ca="1">('Attribute weighting'!$B$11*(E490)+'Attribute weighting'!$C$11*(G490)+'Attribute weighting'!$D$11*(J490))</f>
        <v>39.870000000000005</v>
      </c>
    </row>
    <row r="491" spans="1:34">
      <c r="A491" t="s">
        <v>86</v>
      </c>
      <c r="B491" t="s">
        <v>1018</v>
      </c>
      <c r="C491" t="s">
        <v>339</v>
      </c>
      <c r="D491" t="s">
        <v>256</v>
      </c>
      <c r="E491">
        <v>25</v>
      </c>
      <c r="F491">
        <v>69</v>
      </c>
      <c r="G491">
        <v>19</v>
      </c>
      <c r="H491">
        <v>44</v>
      </c>
      <c r="I491">
        <v>50</v>
      </c>
      <c r="J491">
        <v>31</v>
      </c>
      <c r="K491" t="s">
        <v>150</v>
      </c>
      <c r="L491">
        <v>3</v>
      </c>
      <c r="M491">
        <v>8</v>
      </c>
      <c r="N491" t="s">
        <v>108</v>
      </c>
      <c r="S491" s="1">
        <f ca="1">('Attribute weighting'!$B$11*(E491)+'Attribute weighting'!$C$11*(G491)+'Attribute weighting'!$D$11*(J491))</f>
        <v>23.740000000000002</v>
      </c>
    </row>
    <row r="492" spans="1:34">
      <c r="A492" t="s">
        <v>89</v>
      </c>
      <c r="B492" t="s">
        <v>1019</v>
      </c>
      <c r="C492" t="s">
        <v>335</v>
      </c>
      <c r="D492" t="s">
        <v>208</v>
      </c>
      <c r="E492">
        <v>25</v>
      </c>
      <c r="F492">
        <v>69</v>
      </c>
      <c r="G492">
        <v>25</v>
      </c>
      <c r="H492">
        <v>44</v>
      </c>
      <c r="I492">
        <v>50</v>
      </c>
      <c r="J492">
        <v>31</v>
      </c>
      <c r="K492" t="s">
        <v>150</v>
      </c>
      <c r="L492">
        <v>3</v>
      </c>
      <c r="M492">
        <v>9</v>
      </c>
      <c r="N492" t="s">
        <v>108</v>
      </c>
      <c r="S492" s="1">
        <f ca="1">('Attribute weighting'!$B$11*(E492)+'Attribute weighting'!$C$11*(G492)+'Attribute weighting'!$D$11*(J492))</f>
        <v>27.22</v>
      </c>
    </row>
    <row r="493" spans="1:34">
      <c r="A493" t="s">
        <v>92</v>
      </c>
      <c r="B493" t="s">
        <v>1020</v>
      </c>
      <c r="C493" t="s">
        <v>207</v>
      </c>
      <c r="D493" t="s">
        <v>222</v>
      </c>
      <c r="E493">
        <v>25</v>
      </c>
      <c r="F493">
        <v>69</v>
      </c>
      <c r="G493">
        <v>31</v>
      </c>
      <c r="H493">
        <v>56</v>
      </c>
      <c r="R493" s="1">
        <f>MAX(Q481:Q482)</f>
        <v>40.000000000000007</v>
      </c>
      <c r="S493" t="s">
        <v>475</v>
      </c>
    </row>
    <row r="494" spans="1:34">
      <c r="A494" t="s">
        <v>95</v>
      </c>
      <c r="B494" t="s">
        <v>1021</v>
      </c>
      <c r="C494" t="s">
        <v>171</v>
      </c>
      <c r="D494" t="s">
        <v>241</v>
      </c>
      <c r="E494">
        <v>25</v>
      </c>
      <c r="F494">
        <v>69</v>
      </c>
      <c r="G494">
        <v>38</v>
      </c>
      <c r="H494">
        <v>44</v>
      </c>
      <c r="R494" s="1">
        <f>MAX(Q483:Q486)</f>
        <v>38</v>
      </c>
      <c r="S494" t="s">
        <v>476</v>
      </c>
    </row>
    <row r="495" spans="1:34">
      <c r="A495" t="s">
        <v>97</v>
      </c>
      <c r="B495" t="s">
        <v>1022</v>
      </c>
      <c r="C495" t="s">
        <v>735</v>
      </c>
      <c r="D495" t="s">
        <v>101</v>
      </c>
      <c r="E495">
        <v>25</v>
      </c>
      <c r="F495">
        <v>69</v>
      </c>
      <c r="G495">
        <v>31</v>
      </c>
      <c r="H495">
        <v>50</v>
      </c>
      <c r="R495" s="1">
        <f>U481</f>
        <v>51</v>
      </c>
      <c r="S495" t="s">
        <v>481</v>
      </c>
    </row>
    <row r="496" spans="1:34">
      <c r="A496" t="s">
        <v>100</v>
      </c>
      <c r="B496" t="s">
        <v>1023</v>
      </c>
      <c r="C496" t="s">
        <v>915</v>
      </c>
      <c r="D496" t="s">
        <v>96</v>
      </c>
      <c r="E496">
        <v>25</v>
      </c>
      <c r="F496">
        <v>69</v>
      </c>
      <c r="G496">
        <v>44</v>
      </c>
      <c r="H496">
        <v>50</v>
      </c>
      <c r="R496" s="1">
        <f>0.7*MAX(S484:S492)+0.3*LARGE(S487:S492,2)</f>
        <v>42.978000000000002</v>
      </c>
      <c r="S496" t="s">
        <v>1636</v>
      </c>
    </row>
    <row r="497" spans="1:19">
      <c r="A497" t="s">
        <v>102</v>
      </c>
      <c r="B497" t="s">
        <v>1024</v>
      </c>
      <c r="C497" t="s">
        <v>178</v>
      </c>
      <c r="D497" t="s">
        <v>177</v>
      </c>
      <c r="E497">
        <v>25</v>
      </c>
      <c r="F497">
        <v>69</v>
      </c>
      <c r="G497">
        <v>25</v>
      </c>
      <c r="H497">
        <v>56</v>
      </c>
      <c r="R497" s="1">
        <f>(AVERAGE(H493:H497)+MIN(H493,H493:H497))/2</f>
        <v>47.6</v>
      </c>
      <c r="S497" t="s">
        <v>470</v>
      </c>
    </row>
    <row r="498" spans="1:19">
      <c r="A498" t="s">
        <v>105</v>
      </c>
      <c r="B498" t="s">
        <v>1025</v>
      </c>
      <c r="C498" t="s">
        <v>278</v>
      </c>
      <c r="D498" t="s">
        <v>169</v>
      </c>
      <c r="E498">
        <v>25</v>
      </c>
      <c r="F498">
        <v>38</v>
      </c>
      <c r="G498">
        <v>44</v>
      </c>
      <c r="H498">
        <v>50</v>
      </c>
      <c r="I498">
        <v>19</v>
      </c>
      <c r="J498">
        <v>56</v>
      </c>
      <c r="K498" t="s">
        <v>248</v>
      </c>
      <c r="L498" t="s">
        <v>67</v>
      </c>
      <c r="P498" s="1">
        <f ca="1">IF(U$3=0,'Attribute weighting'!$B$15*E498+'Attribute weighting'!$C$15*F498+'Attribute weighting'!$D$15*G498+'Attribute weighting'!$E$15*H498+'Attribute weighting'!$F$15*I498,E498+F498+0.5*G498+0.5*H498+3*I498)</f>
        <v>40.75</v>
      </c>
      <c r="R498" s="1"/>
    </row>
    <row r="499" spans="1:19">
      <c r="A499" t="s">
        <v>109</v>
      </c>
      <c r="B499" t="s">
        <v>1026</v>
      </c>
      <c r="C499" t="s">
        <v>298</v>
      </c>
      <c r="D499" t="s">
        <v>172</v>
      </c>
      <c r="E499">
        <v>25</v>
      </c>
      <c r="F499">
        <v>31</v>
      </c>
      <c r="G499">
        <v>38</v>
      </c>
      <c r="H499">
        <v>44</v>
      </c>
      <c r="I499">
        <v>19</v>
      </c>
      <c r="J499">
        <v>31</v>
      </c>
      <c r="K499" t="s">
        <v>621</v>
      </c>
      <c r="L499" t="s">
        <v>108</v>
      </c>
      <c r="P499" s="1">
        <f ca="1">IF(U$3=0,'Attribute weighting'!$B$15*E499+'Attribute weighting'!$C$15*F499+'Attribute weighting'!$D$15*G499+'Attribute weighting'!$E$15*H499+'Attribute weighting'!$F$15*I499,E499+F499+0.5*G499+0.5*H499+3*I499)</f>
        <v>36.050000000000004</v>
      </c>
      <c r="R499" s="1"/>
    </row>
    <row r="500" spans="1:19">
      <c r="A500" t="s">
        <v>111</v>
      </c>
      <c r="B500" t="s">
        <v>1027</v>
      </c>
      <c r="C500" t="s">
        <v>336</v>
      </c>
      <c r="D500" t="s">
        <v>261</v>
      </c>
      <c r="E500">
        <v>38</v>
      </c>
      <c r="F500">
        <v>50</v>
      </c>
      <c r="G500">
        <v>63</v>
      </c>
      <c r="H500">
        <v>56</v>
      </c>
      <c r="I500">
        <v>19</v>
      </c>
      <c r="J500">
        <v>69</v>
      </c>
      <c r="K500" t="s">
        <v>1028</v>
      </c>
      <c r="L500" t="s">
        <v>67</v>
      </c>
      <c r="P500" s="1">
        <f ca="1">IF(U$3=0,'Attribute weighting'!$B$15*E500+'Attribute weighting'!$C$15*F500+'Attribute weighting'!$D$15*G500+'Attribute weighting'!$E$15*H500+'Attribute weighting'!$F$15*I500,E500+F500+0.5*G500+0.5*H500+3*I500)</f>
        <v>49.7</v>
      </c>
      <c r="R500" s="1"/>
    </row>
    <row r="501" spans="1:19">
      <c r="A501" t="s">
        <v>114</v>
      </c>
      <c r="B501" t="s">
        <v>1029</v>
      </c>
      <c r="C501" t="s">
        <v>516</v>
      </c>
      <c r="D501" t="s">
        <v>244</v>
      </c>
      <c r="E501">
        <v>25</v>
      </c>
      <c r="F501">
        <v>38</v>
      </c>
      <c r="G501">
        <v>44</v>
      </c>
      <c r="H501">
        <v>44</v>
      </c>
      <c r="I501">
        <v>19</v>
      </c>
      <c r="J501">
        <v>56</v>
      </c>
      <c r="K501" t="s">
        <v>1030</v>
      </c>
      <c r="L501" t="s">
        <v>204</v>
      </c>
      <c r="P501" s="1">
        <f ca="1">IF(U$3=0,'Attribute weighting'!$B$18*E501+'Attribute weighting'!$C$18*F501+'Attribute weighting'!$D$18*G501+'Attribute weighting'!$E$18*H501+'Attribute weighting'!$F$18*I501,E501+F501+0.5*G501+0.5*H501+3*I501)</f>
        <v>30.810000000000002</v>
      </c>
      <c r="R501" s="1">
        <f ca="1">(0.3*AVERAGE(P498:P500)+0.7*MAX(P498:P500))</f>
        <v>47.44</v>
      </c>
      <c r="S501" t="s">
        <v>1701</v>
      </c>
    </row>
    <row r="502" spans="1:19">
      <c r="A502" t="s">
        <v>116</v>
      </c>
      <c r="B502" t="s">
        <v>1031</v>
      </c>
      <c r="C502" t="s">
        <v>316</v>
      </c>
      <c r="D502" t="s">
        <v>247</v>
      </c>
      <c r="E502">
        <v>25</v>
      </c>
      <c r="F502">
        <v>31</v>
      </c>
      <c r="G502">
        <v>38</v>
      </c>
      <c r="H502">
        <v>56</v>
      </c>
      <c r="I502">
        <v>19</v>
      </c>
      <c r="J502">
        <v>44</v>
      </c>
      <c r="K502" t="s">
        <v>621</v>
      </c>
      <c r="L502" t="s">
        <v>108</v>
      </c>
      <c r="P502" s="1">
        <f ca="1">IF(U$3=0,'Attribute weighting'!$B$18*E502+'Attribute weighting'!$C$18*F502+'Attribute weighting'!$D$18*G502+'Attribute weighting'!$E$18*H502+'Attribute weighting'!$F$18*I502,E502+F502+0.5*G502+0.5*H502+3*I502)</f>
        <v>28.570000000000004</v>
      </c>
      <c r="R502" s="1">
        <f ca="1">(AVERAGE(E501:E504)+AVERAGE(F501:F504)+(0.5*AVERAGE(G501:G504)))</f>
        <v>77.5</v>
      </c>
      <c r="S502" t="s">
        <v>471</v>
      </c>
    </row>
    <row r="503" spans="1:19">
      <c r="A503" t="s">
        <v>119</v>
      </c>
      <c r="B503" t="s">
        <v>1032</v>
      </c>
      <c r="C503" t="s">
        <v>231</v>
      </c>
      <c r="D503" t="s">
        <v>107</v>
      </c>
      <c r="E503">
        <v>25</v>
      </c>
      <c r="F503">
        <v>31</v>
      </c>
      <c r="G503">
        <v>38</v>
      </c>
      <c r="H503">
        <v>38</v>
      </c>
      <c r="I503">
        <v>19</v>
      </c>
      <c r="J503">
        <v>38</v>
      </c>
      <c r="K503" t="s">
        <v>621</v>
      </c>
      <c r="L503" t="s">
        <v>357</v>
      </c>
      <c r="P503" s="1">
        <f ca="1">IF(U$3=0,'Attribute weighting'!$B$18*E503+'Attribute weighting'!$C$18*F503+'Attribute weighting'!$D$18*G503+'Attribute weighting'!$E$18*H503+'Attribute weighting'!$F$18*I503,E503+F503+0.5*G503+0.5*H503+3*I503)</f>
        <v>27.67</v>
      </c>
      <c r="R503" s="1">
        <f ca="1">0.3*AVERAGE(H501:H504)+0.7*MAX(H501:H504)</f>
        <v>52.399999999999991</v>
      </c>
      <c r="S503" t="s">
        <v>486</v>
      </c>
    </row>
    <row r="504" spans="1:19">
      <c r="A504" t="s">
        <v>122</v>
      </c>
      <c r="B504" t="s">
        <v>1033</v>
      </c>
      <c r="C504" t="s">
        <v>60</v>
      </c>
      <c r="D504" t="s">
        <v>118</v>
      </c>
      <c r="E504">
        <v>25</v>
      </c>
      <c r="F504">
        <v>31</v>
      </c>
      <c r="G504">
        <v>38</v>
      </c>
      <c r="H504">
        <v>38</v>
      </c>
      <c r="I504">
        <v>19</v>
      </c>
      <c r="J504">
        <v>25</v>
      </c>
      <c r="K504" t="s">
        <v>62</v>
      </c>
      <c r="L504" t="s">
        <v>204</v>
      </c>
      <c r="P504" s="1">
        <f ca="1">IF(U$3=0,'Attribute weighting'!$B$18*E504+'Attribute weighting'!$C$18*F504+'Attribute weighting'!$D$18*G504+'Attribute weighting'!$E$18*H504+'Attribute weighting'!$F$18*I504,E504+F504+0.5*G504+0.5*H504+3*I504)</f>
        <v>27.67</v>
      </c>
      <c r="R504" s="1">
        <f ca="1">0.3*AVERAGE(I501:I504)+0.7*MAX(I501:I504)</f>
        <v>19</v>
      </c>
      <c r="S504" t="s">
        <v>487</v>
      </c>
    </row>
    <row r="505" spans="1:19">
      <c r="A505" t="s">
        <v>126</v>
      </c>
      <c r="B505" t="s">
        <v>1034</v>
      </c>
      <c r="C505" t="s">
        <v>560</v>
      </c>
      <c r="D505" t="s">
        <v>225</v>
      </c>
      <c r="E505">
        <v>25</v>
      </c>
      <c r="F505">
        <v>31</v>
      </c>
      <c r="G505">
        <v>38</v>
      </c>
      <c r="H505">
        <v>38</v>
      </c>
      <c r="I505">
        <v>38</v>
      </c>
      <c r="J505">
        <v>44</v>
      </c>
      <c r="K505" t="s">
        <v>128</v>
      </c>
      <c r="L505" t="s">
        <v>245</v>
      </c>
      <c r="P505" s="1">
        <f ca="1">IF(U$3=0,'Attribute weighting'!$B$21*E505+'Attribute weighting'!$C$21*F505+'Attribute weighting'!$D$21*G505+'Attribute weighting'!$E$21*H505+'Attribute weighting'!$F$21*I505,E505+F505+0.5*G505+0.5*H505+3*I505)</f>
        <v>32.5</v>
      </c>
      <c r="R505" s="1">
        <f ca="1">'Attribute weighting'!$A$32*(LARGE(P501:P504,1))+'Attribute weighting'!$B$32*(LARGE(P501:P504,2))+'Attribute weighting'!$C$32*(LARGE(P501:P504,3))+'Attribute weighting'!$D$32*(LARGE(P501:P504,4))</f>
        <v>29.106000000000002</v>
      </c>
      <c r="S505" t="s">
        <v>488</v>
      </c>
    </row>
    <row r="506" spans="1:19">
      <c r="A506" t="s">
        <v>129</v>
      </c>
      <c r="B506" t="s">
        <v>1035</v>
      </c>
      <c r="C506" t="s">
        <v>252</v>
      </c>
      <c r="D506" t="s">
        <v>235</v>
      </c>
      <c r="E506">
        <v>31</v>
      </c>
      <c r="F506">
        <v>38</v>
      </c>
      <c r="G506">
        <v>50</v>
      </c>
      <c r="H506">
        <v>31</v>
      </c>
      <c r="I506">
        <v>50</v>
      </c>
      <c r="J506">
        <v>50</v>
      </c>
      <c r="K506" t="s">
        <v>128</v>
      </c>
      <c r="L506" t="s">
        <v>543</v>
      </c>
      <c r="P506" s="1">
        <f ca="1">IF(U$3=0,'Attribute weighting'!$B$21*E506+'Attribute weighting'!$C$21*F506+'Attribute weighting'!$D$21*G506+'Attribute weighting'!$E$21*H506+'Attribute weighting'!$F$21*I506,E506+F506+0.5*G506+0.5*H506+3*I506)</f>
        <v>40.525000000000006</v>
      </c>
      <c r="R506" s="1">
        <f ca="1">(AVERAGE(E505:E508)+AVERAGE(F505:F508)+(0.5*AVERAGE(G505:G508)))/2.5</f>
        <v>33.799999999999997</v>
      </c>
      <c r="S506" t="s">
        <v>472</v>
      </c>
    </row>
    <row r="507" spans="1:19">
      <c r="A507" t="s">
        <v>132</v>
      </c>
      <c r="B507" t="s">
        <v>1036</v>
      </c>
      <c r="C507" t="s">
        <v>214</v>
      </c>
      <c r="D507" t="s">
        <v>266</v>
      </c>
      <c r="E507">
        <v>25</v>
      </c>
      <c r="F507">
        <v>31</v>
      </c>
      <c r="G507">
        <v>38</v>
      </c>
      <c r="H507">
        <v>38</v>
      </c>
      <c r="I507">
        <v>50</v>
      </c>
      <c r="J507">
        <v>38</v>
      </c>
      <c r="K507" t="s">
        <v>66</v>
      </c>
      <c r="L507" t="s">
        <v>543</v>
      </c>
      <c r="P507" s="1">
        <f ca="1">IF(U$3=0,'Attribute weighting'!$B$21*E507+'Attribute weighting'!$C$21*F507+'Attribute weighting'!$D$21*G507+'Attribute weighting'!$E$21*H507+'Attribute weighting'!$F$21*I507,E507+F507+0.5*G507+0.5*H507+3*I507)</f>
        <v>36.700000000000003</v>
      </c>
      <c r="R507" s="1">
        <f ca="1">0.7*MAX(I505:I508)+0.3*AVERAGE(I505:I508)</f>
        <v>47.225000000000001</v>
      </c>
      <c r="S507" t="s">
        <v>473</v>
      </c>
    </row>
    <row r="508" spans="1:19">
      <c r="A508" t="s">
        <v>135</v>
      </c>
      <c r="B508" t="s">
        <v>1037</v>
      </c>
      <c r="C508" t="s">
        <v>103</v>
      </c>
      <c r="D508" t="s">
        <v>61</v>
      </c>
      <c r="E508">
        <v>31</v>
      </c>
      <c r="F508">
        <v>38</v>
      </c>
      <c r="G508">
        <v>50</v>
      </c>
      <c r="H508">
        <v>56</v>
      </c>
      <c r="I508">
        <v>25</v>
      </c>
      <c r="J508">
        <v>56</v>
      </c>
      <c r="K508" t="s">
        <v>711</v>
      </c>
      <c r="L508" t="s">
        <v>245</v>
      </c>
      <c r="P508" s="1">
        <f ca="1">IF(U$3=0,'Attribute weighting'!$B$21*E508+'Attribute weighting'!$C$21*F508+'Attribute weighting'!$D$21*G508+'Attribute weighting'!$E$21*H508+'Attribute weighting'!$F$21*I508,E508+F508+0.5*G508+0.5*H508+3*I508)</f>
        <v>33.025000000000006</v>
      </c>
      <c r="R508" s="1">
        <f ca="1">0.4*MAX(H505:H508)+0.4*MIN(H505:H508)+0.2*AVERAGE(H505:H508)</f>
        <v>42.95</v>
      </c>
      <c r="S508" t="s">
        <v>474</v>
      </c>
    </row>
    <row r="509" spans="1:19">
      <c r="A509" t="s">
        <v>137</v>
      </c>
      <c r="B509" t="s">
        <v>1038</v>
      </c>
      <c r="C509" t="s">
        <v>611</v>
      </c>
      <c r="D509" t="s">
        <v>139</v>
      </c>
      <c r="E509">
        <v>56</v>
      </c>
      <c r="F509">
        <v>81</v>
      </c>
      <c r="G509">
        <v>81</v>
      </c>
      <c r="H509">
        <v>31</v>
      </c>
      <c r="I509">
        <v>44</v>
      </c>
      <c r="J509">
        <v>38</v>
      </c>
      <c r="K509" t="s">
        <v>282</v>
      </c>
      <c r="R509" s="1">
        <f ca="1">'Attribute weighting'!$A$35*(LARGE(P505:P508,1))+'Attribute weighting'!$B$35*(LARGE(P505:P508,2))+'Attribute weighting'!$C$35*(LARGE(P505:P508,3))+'Attribute weighting'!$D$35*(LARGE(P505:P508,4))</f>
        <v>37.44250000000001</v>
      </c>
      <c r="S509" t="s">
        <v>485</v>
      </c>
    </row>
    <row r="510" spans="1:19">
      <c r="A510" t="s">
        <v>141</v>
      </c>
      <c r="B510" t="s">
        <v>1039</v>
      </c>
      <c r="C510" t="s">
        <v>233</v>
      </c>
      <c r="D510" t="s">
        <v>228</v>
      </c>
      <c r="E510">
        <v>25</v>
      </c>
      <c r="F510">
        <v>56</v>
      </c>
      <c r="G510">
        <v>44</v>
      </c>
      <c r="H510">
        <v>31</v>
      </c>
      <c r="I510">
        <v>44</v>
      </c>
      <c r="J510">
        <v>63</v>
      </c>
      <c r="K510" t="s">
        <v>282</v>
      </c>
    </row>
    <row r="511" spans="1:19">
      <c r="A511" t="s">
        <v>145</v>
      </c>
      <c r="B511" t="s">
        <v>146</v>
      </c>
    </row>
    <row r="512" spans="1:19">
      <c r="A512" t="s">
        <v>147</v>
      </c>
      <c r="B512" t="s">
        <v>146</v>
      </c>
    </row>
    <row r="514" spans="1:35">
      <c r="A514" t="s">
        <v>1040</v>
      </c>
      <c r="B514" t="s">
        <v>45</v>
      </c>
    </row>
    <row r="515" spans="1:35">
      <c r="A515" t="s">
        <v>1041</v>
      </c>
      <c r="B515" t="s">
        <v>1042</v>
      </c>
      <c r="Q515" s="1"/>
      <c r="S515" s="1"/>
    </row>
    <row r="516" spans="1:35">
      <c r="A516" t="s">
        <v>46</v>
      </c>
      <c r="B516" t="s">
        <v>1043</v>
      </c>
      <c r="C516" t="s">
        <v>339</v>
      </c>
      <c r="D516" t="s">
        <v>81</v>
      </c>
      <c r="E516">
        <v>25</v>
      </c>
      <c r="F516">
        <v>69</v>
      </c>
      <c r="G516">
        <v>6</v>
      </c>
      <c r="H516">
        <v>13</v>
      </c>
      <c r="I516">
        <v>38</v>
      </c>
      <c r="J516">
        <v>44</v>
      </c>
      <c r="K516">
        <f>J516</f>
        <v>44</v>
      </c>
      <c r="L516">
        <v>38</v>
      </c>
      <c r="M516" t="s">
        <v>49</v>
      </c>
      <c r="N516">
        <v>5</v>
      </c>
      <c r="O516" t="s">
        <v>50</v>
      </c>
      <c r="P516" t="s">
        <v>479</v>
      </c>
      <c r="Q516" s="1">
        <f ca="1">IF(U$4=0,((('Attribute weighting'!$C$5*$I516+'Attribute weighting'!$D$5*$J516+'Attribute weighting'!$E$5*$L516)+('Attribute weighting'!$B$5*$G516))),(((0.4*$I516+0.3*$J516+0.7*$K516+0.05*$L516)+(0.75*($G516+38)))/2.2))</f>
        <v>27.6</v>
      </c>
      <c r="R516" t="s">
        <v>477</v>
      </c>
      <c r="S516" s="1">
        <f ca="1">(((0.4*$I516+0.3*$J516+0.7*$K516+0.05*$L516)/1.45))</f>
        <v>42.137931034482754</v>
      </c>
      <c r="T516" s="1" t="s">
        <v>478</v>
      </c>
      <c r="U516" s="1">
        <f>($G516+38)</f>
        <v>44</v>
      </c>
    </row>
    <row r="517" spans="1:35">
      <c r="A517" t="s">
        <v>51</v>
      </c>
      <c r="B517" t="s">
        <v>1044</v>
      </c>
      <c r="C517" t="s">
        <v>213</v>
      </c>
      <c r="D517" t="s">
        <v>198</v>
      </c>
      <c r="E517">
        <v>25</v>
      </c>
      <c r="F517">
        <v>69</v>
      </c>
      <c r="G517">
        <v>13</v>
      </c>
      <c r="H517">
        <v>13</v>
      </c>
      <c r="I517">
        <v>44</v>
      </c>
      <c r="J517">
        <v>38</v>
      </c>
      <c r="K517">
        <f>J517</f>
        <v>38</v>
      </c>
      <c r="L517">
        <v>38</v>
      </c>
      <c r="M517" t="s">
        <v>49</v>
      </c>
      <c r="N517">
        <v>3</v>
      </c>
      <c r="O517" t="s">
        <v>82</v>
      </c>
      <c r="P517" t="s">
        <v>479</v>
      </c>
      <c r="Q517" s="1">
        <f ca="1">IF(U$4=0,((('Attribute weighting'!$C$5*$I517+'Attribute weighting'!$D$5*$J517+'Attribute weighting'!$E$5*$L517)+('Attribute weighting'!$B$5*$G517))),(((0.4*$I517+0.3*$J517+0.7*$K517+0.05*$L517)+(0.75*($G517+38)))/2.2))</f>
        <v>28.9</v>
      </c>
      <c r="R517" t="s">
        <v>477</v>
      </c>
      <c r="S517" s="1">
        <f ca="1">(((0.4*$I517+0.3*$J517+0.7*$K517+0.05*$L517)/1.45))</f>
        <v>39.655172413793103</v>
      </c>
      <c r="T517" s="1" t="s">
        <v>478</v>
      </c>
      <c r="U517" s="1">
        <f>($G517+38)</f>
        <v>51</v>
      </c>
    </row>
    <row r="518" spans="1:35">
      <c r="A518" t="s">
        <v>54</v>
      </c>
      <c r="B518" t="s">
        <v>1045</v>
      </c>
      <c r="C518" t="s">
        <v>607</v>
      </c>
      <c r="D518" t="s">
        <v>188</v>
      </c>
      <c r="E518">
        <v>38</v>
      </c>
      <c r="F518">
        <v>69</v>
      </c>
      <c r="G518">
        <v>50</v>
      </c>
      <c r="H518">
        <v>25</v>
      </c>
      <c r="I518">
        <v>81</v>
      </c>
      <c r="J518">
        <v>38</v>
      </c>
      <c r="K518" t="s">
        <v>57</v>
      </c>
      <c r="L518">
        <v>4</v>
      </c>
      <c r="M518">
        <v>8</v>
      </c>
      <c r="N518" t="s">
        <v>63</v>
      </c>
      <c r="P518" t="s">
        <v>478</v>
      </c>
      <c r="Q518" s="1">
        <f ca="1">IF(U$3=0,IF(H518&gt;88,G518+3,G518),((G518+0.2*H518)/1.15))</f>
        <v>50</v>
      </c>
      <c r="R518" t="s">
        <v>480</v>
      </c>
      <c r="S518" s="1">
        <f ca="1">('Attribute weighting'!$B$11*(E518)+'Attribute weighting'!$C$11*(G518)+'Attribute weighting'!$D$11*(J518))</f>
        <v>44.959999999999994</v>
      </c>
    </row>
    <row r="519" spans="1:35">
      <c r="A519" t="s">
        <v>59</v>
      </c>
      <c r="B519" t="s">
        <v>1051</v>
      </c>
      <c r="C519" t="s">
        <v>327</v>
      </c>
      <c r="D519" t="s">
        <v>134</v>
      </c>
      <c r="E519">
        <v>38</v>
      </c>
      <c r="F519">
        <v>69</v>
      </c>
      <c r="G519">
        <v>38</v>
      </c>
      <c r="H519">
        <v>31</v>
      </c>
      <c r="I519">
        <v>81</v>
      </c>
      <c r="J519">
        <v>25</v>
      </c>
      <c r="K519" t="s">
        <v>250</v>
      </c>
      <c r="L519">
        <v>2</v>
      </c>
      <c r="M519">
        <v>4</v>
      </c>
      <c r="N519" t="s">
        <v>108</v>
      </c>
      <c r="P519" t="s">
        <v>478</v>
      </c>
      <c r="Q519" s="1">
        <f ca="1">IF(U$3=0,IF(H519&gt;88,G519+3,G519),((G519+0.2*H519)/1.15))</f>
        <v>38</v>
      </c>
      <c r="R519" t="s">
        <v>480</v>
      </c>
      <c r="S519" s="1">
        <f ca="1">('Attribute weighting'!$B$11*(E519)+'Attribute weighting'!$C$11*(G519)+'Attribute weighting'!$D$11*(J519))</f>
        <v>33.19</v>
      </c>
      <c r="W519" t="s">
        <v>1051</v>
      </c>
      <c r="X519" t="s">
        <v>327</v>
      </c>
      <c r="Y519" t="s">
        <v>134</v>
      </c>
      <c r="Z519">
        <v>38</v>
      </c>
      <c r="AA519">
        <v>69</v>
      </c>
      <c r="AB519">
        <v>38</v>
      </c>
      <c r="AC519">
        <v>31</v>
      </c>
      <c r="AD519">
        <v>81</v>
      </c>
      <c r="AE519">
        <v>25</v>
      </c>
      <c r="AF519" t="s">
        <v>250</v>
      </c>
      <c r="AG519">
        <v>2</v>
      </c>
      <c r="AH519">
        <v>4</v>
      </c>
      <c r="AI519" t="s">
        <v>108</v>
      </c>
    </row>
    <row r="520" spans="1:35">
      <c r="A520" t="s">
        <v>64</v>
      </c>
      <c r="B520" t="s">
        <v>1047</v>
      </c>
      <c r="C520" t="s">
        <v>358</v>
      </c>
      <c r="D520" t="s">
        <v>192</v>
      </c>
      <c r="E520">
        <v>44</v>
      </c>
      <c r="F520">
        <v>69</v>
      </c>
      <c r="G520">
        <v>31</v>
      </c>
      <c r="H520">
        <v>81</v>
      </c>
      <c r="I520">
        <v>81</v>
      </c>
      <c r="J520">
        <v>19</v>
      </c>
      <c r="K520" t="s">
        <v>62</v>
      </c>
      <c r="L520">
        <v>1</v>
      </c>
      <c r="M520">
        <v>7</v>
      </c>
      <c r="N520" t="s">
        <v>108</v>
      </c>
      <c r="P520" t="s">
        <v>478</v>
      </c>
      <c r="Q520" s="1">
        <f ca="1">IF(U$3=0,IF(H520&gt;88,G520+3,G520),((G520+0.2*H520)/1.15))</f>
        <v>31</v>
      </c>
      <c r="R520" t="s">
        <v>480</v>
      </c>
      <c r="S520" s="1">
        <f ca="1">('Attribute weighting'!$B$11*(E520)+'Attribute weighting'!$C$11*(G520)+'Attribute weighting'!$D$11*(J520))</f>
        <v>27.21</v>
      </c>
      <c r="W520" t="s">
        <v>1046</v>
      </c>
      <c r="X520" t="s">
        <v>345</v>
      </c>
      <c r="Y520" t="s">
        <v>73</v>
      </c>
      <c r="Z520">
        <v>44</v>
      </c>
      <c r="AA520">
        <v>69</v>
      </c>
      <c r="AB520">
        <v>56</v>
      </c>
      <c r="AC520">
        <v>13</v>
      </c>
      <c r="AD520">
        <v>81</v>
      </c>
      <c r="AE520">
        <v>56</v>
      </c>
      <c r="AF520" t="s">
        <v>150</v>
      </c>
      <c r="AG520">
        <v>8</v>
      </c>
      <c r="AH520">
        <v>10</v>
      </c>
      <c r="AI520" t="s">
        <v>272</v>
      </c>
    </row>
    <row r="521" spans="1:35">
      <c r="A521" t="s">
        <v>68</v>
      </c>
      <c r="B521" t="s">
        <v>1048</v>
      </c>
      <c r="C521" t="s">
        <v>242</v>
      </c>
      <c r="D521" t="s">
        <v>127</v>
      </c>
      <c r="E521">
        <v>38</v>
      </c>
      <c r="F521">
        <v>69</v>
      </c>
      <c r="G521">
        <v>44</v>
      </c>
      <c r="H521">
        <v>19</v>
      </c>
      <c r="I521">
        <v>81</v>
      </c>
      <c r="J521">
        <v>38</v>
      </c>
      <c r="K521" t="s">
        <v>250</v>
      </c>
      <c r="L521">
        <v>4</v>
      </c>
      <c r="M521">
        <v>8</v>
      </c>
      <c r="N521" t="s">
        <v>82</v>
      </c>
      <c r="P521" t="s">
        <v>478</v>
      </c>
      <c r="Q521" s="1">
        <f ca="1">IF(U$3=0,IF(H521&gt;88,G521+3,G521),((G521+0.2*H521)/1.15))</f>
        <v>44</v>
      </c>
      <c r="R521" t="s">
        <v>480</v>
      </c>
      <c r="S521" s="1">
        <f ca="1">('Attribute weighting'!$B$11*(E521)+'Attribute weighting'!$C$11*(G521)+'Attribute weighting'!$D$11*(J521))</f>
        <v>41.48</v>
      </c>
    </row>
    <row r="522" spans="1:35">
      <c r="A522" t="s">
        <v>71</v>
      </c>
      <c r="B522" t="s">
        <v>1049</v>
      </c>
      <c r="C522" t="s">
        <v>355</v>
      </c>
      <c r="D522" t="s">
        <v>85</v>
      </c>
      <c r="E522">
        <v>38</v>
      </c>
      <c r="F522">
        <v>69</v>
      </c>
      <c r="G522">
        <v>44</v>
      </c>
      <c r="H522">
        <v>38</v>
      </c>
      <c r="I522">
        <v>81</v>
      </c>
      <c r="J522">
        <v>63</v>
      </c>
      <c r="K522" t="s">
        <v>128</v>
      </c>
      <c r="L522">
        <v>10</v>
      </c>
      <c r="M522">
        <v>9</v>
      </c>
      <c r="N522" t="s">
        <v>75</v>
      </c>
      <c r="S522" s="1">
        <f ca="1">('Attribute weighting'!$B$11*(E522)+'Attribute weighting'!$C$11*(G522)+'Attribute weighting'!$D$11*(J522))</f>
        <v>50.73</v>
      </c>
    </row>
    <row r="523" spans="1:35">
      <c r="A523" t="s">
        <v>76</v>
      </c>
      <c r="B523" t="s">
        <v>1050</v>
      </c>
      <c r="C523" t="s">
        <v>363</v>
      </c>
      <c r="D523" t="s">
        <v>88</v>
      </c>
      <c r="E523">
        <v>38</v>
      </c>
      <c r="F523">
        <v>69</v>
      </c>
      <c r="G523">
        <v>50</v>
      </c>
      <c r="H523">
        <v>13</v>
      </c>
      <c r="I523">
        <v>81</v>
      </c>
      <c r="J523">
        <v>75</v>
      </c>
      <c r="K523" t="s">
        <v>62</v>
      </c>
      <c r="L523">
        <v>5</v>
      </c>
      <c r="M523">
        <v>10</v>
      </c>
      <c r="N523" t="s">
        <v>67</v>
      </c>
      <c r="S523" s="1">
        <f ca="1">('Attribute weighting'!$B$11*(E523)+'Attribute weighting'!$C$11*(G523)+'Attribute weighting'!$D$11*(J523))</f>
        <v>58.649999999999991</v>
      </c>
    </row>
    <row r="524" spans="1:35">
      <c r="A524" t="s">
        <v>79</v>
      </c>
      <c r="B524" t="s">
        <v>1046</v>
      </c>
      <c r="C524" t="s">
        <v>345</v>
      </c>
      <c r="D524" t="s">
        <v>73</v>
      </c>
      <c r="E524">
        <v>44</v>
      </c>
      <c r="F524">
        <v>69</v>
      </c>
      <c r="G524">
        <v>56</v>
      </c>
      <c r="H524">
        <v>13</v>
      </c>
      <c r="I524">
        <v>81</v>
      </c>
      <c r="J524">
        <v>56</v>
      </c>
      <c r="K524" t="s">
        <v>150</v>
      </c>
      <c r="L524">
        <v>8</v>
      </c>
      <c r="M524">
        <v>10</v>
      </c>
      <c r="N524" t="s">
        <v>272</v>
      </c>
      <c r="S524" s="1">
        <f ca="1">('Attribute weighting'!$B$11*(E524)+'Attribute weighting'!$C$11*(G524)+'Attribute weighting'!$D$11*(J524))</f>
        <v>55.4</v>
      </c>
    </row>
    <row r="525" spans="1:35">
      <c r="A525" t="s">
        <v>83</v>
      </c>
      <c r="B525" t="s">
        <v>1052</v>
      </c>
      <c r="C525" t="s">
        <v>206</v>
      </c>
      <c r="D525" t="s">
        <v>91</v>
      </c>
      <c r="E525">
        <v>25</v>
      </c>
      <c r="F525">
        <v>69</v>
      </c>
      <c r="G525">
        <v>25</v>
      </c>
      <c r="H525">
        <v>13</v>
      </c>
      <c r="I525">
        <v>81</v>
      </c>
      <c r="J525">
        <v>44</v>
      </c>
      <c r="K525" t="s">
        <v>150</v>
      </c>
      <c r="L525">
        <v>7</v>
      </c>
      <c r="M525">
        <v>9</v>
      </c>
      <c r="N525" t="s">
        <v>286</v>
      </c>
      <c r="S525" s="1">
        <f ca="1">('Attribute weighting'!$B$11*(E525)+'Attribute weighting'!$C$11*(G525)+'Attribute weighting'!$D$11*(J525))</f>
        <v>32.03</v>
      </c>
    </row>
    <row r="526" spans="1:35">
      <c r="A526" t="s">
        <v>86</v>
      </c>
      <c r="B526" t="s">
        <v>1053</v>
      </c>
      <c r="C526" t="s">
        <v>770</v>
      </c>
      <c r="D526" t="s">
        <v>256</v>
      </c>
      <c r="E526">
        <v>25</v>
      </c>
      <c r="F526">
        <v>69</v>
      </c>
      <c r="G526">
        <v>19</v>
      </c>
      <c r="H526">
        <v>38</v>
      </c>
      <c r="I526">
        <v>81</v>
      </c>
      <c r="J526">
        <v>31</v>
      </c>
      <c r="K526" t="s">
        <v>150</v>
      </c>
      <c r="L526">
        <v>3</v>
      </c>
      <c r="M526">
        <v>7</v>
      </c>
      <c r="N526" t="s">
        <v>67</v>
      </c>
      <c r="S526" s="1">
        <f ca="1">('Attribute weighting'!$B$11*(E526)+'Attribute weighting'!$C$11*(G526)+'Attribute weighting'!$D$11*(J526))</f>
        <v>23.740000000000002</v>
      </c>
    </row>
    <row r="527" spans="1:35">
      <c r="A527" t="s">
        <v>89</v>
      </c>
      <c r="B527" t="s">
        <v>1054</v>
      </c>
      <c r="C527" t="s">
        <v>314</v>
      </c>
      <c r="D527" t="s">
        <v>165</v>
      </c>
      <c r="E527">
        <v>25</v>
      </c>
      <c r="F527">
        <v>69</v>
      </c>
      <c r="G527">
        <v>25</v>
      </c>
      <c r="H527">
        <v>38</v>
      </c>
      <c r="I527">
        <v>81</v>
      </c>
      <c r="J527">
        <v>31</v>
      </c>
      <c r="K527" t="s">
        <v>150</v>
      </c>
      <c r="L527">
        <v>3</v>
      </c>
      <c r="M527">
        <v>10</v>
      </c>
      <c r="N527" t="s">
        <v>67</v>
      </c>
      <c r="S527" s="1">
        <f ca="1">('Attribute weighting'!$B$11*(E527)+'Attribute weighting'!$C$11*(G527)+'Attribute weighting'!$D$11*(J527))</f>
        <v>27.22</v>
      </c>
    </row>
    <row r="528" spans="1:35">
      <c r="A528" t="s">
        <v>92</v>
      </c>
      <c r="B528" t="s">
        <v>1055</v>
      </c>
      <c r="C528" t="s">
        <v>1056</v>
      </c>
      <c r="D528" t="s">
        <v>258</v>
      </c>
      <c r="E528">
        <v>25</v>
      </c>
      <c r="F528">
        <v>69</v>
      </c>
      <c r="G528">
        <v>38</v>
      </c>
      <c r="H528">
        <v>69</v>
      </c>
      <c r="R528" s="1">
        <f>MAX(Q516:Q517)</f>
        <v>28.9</v>
      </c>
      <c r="S528" t="s">
        <v>475</v>
      </c>
    </row>
    <row r="529" spans="1:19">
      <c r="A529" t="s">
        <v>95</v>
      </c>
      <c r="B529" t="s">
        <v>1057</v>
      </c>
      <c r="C529" t="s">
        <v>273</v>
      </c>
      <c r="D529" t="s">
        <v>104</v>
      </c>
      <c r="E529">
        <v>25</v>
      </c>
      <c r="F529">
        <v>69</v>
      </c>
      <c r="G529">
        <v>38</v>
      </c>
      <c r="H529">
        <v>56</v>
      </c>
      <c r="R529" s="1">
        <f>MAX(Q518:Q521)</f>
        <v>50</v>
      </c>
      <c r="S529" t="s">
        <v>476</v>
      </c>
    </row>
    <row r="530" spans="1:19">
      <c r="A530" t="s">
        <v>97</v>
      </c>
      <c r="B530" t="s">
        <v>1058</v>
      </c>
      <c r="C530" t="s">
        <v>915</v>
      </c>
      <c r="D530" t="s">
        <v>259</v>
      </c>
      <c r="E530">
        <v>25</v>
      </c>
      <c r="F530">
        <v>69</v>
      </c>
      <c r="G530">
        <v>38</v>
      </c>
      <c r="H530">
        <v>56</v>
      </c>
      <c r="R530" s="1">
        <f>U516</f>
        <v>44</v>
      </c>
      <c r="S530" t="s">
        <v>481</v>
      </c>
    </row>
    <row r="531" spans="1:19">
      <c r="A531" t="s">
        <v>100</v>
      </c>
      <c r="B531" t="s">
        <v>1059</v>
      </c>
      <c r="C531" t="s">
        <v>659</v>
      </c>
      <c r="D531" t="s">
        <v>261</v>
      </c>
      <c r="E531">
        <v>25</v>
      </c>
      <c r="F531">
        <v>69</v>
      </c>
      <c r="G531">
        <v>31</v>
      </c>
      <c r="H531">
        <v>69</v>
      </c>
      <c r="R531" s="1">
        <f>0.7*MAX(S519:S527)+0.3*LARGE(S522:S527,2)</f>
        <v>57.67499999999999</v>
      </c>
      <c r="S531" t="s">
        <v>1636</v>
      </c>
    </row>
    <row r="532" spans="1:19">
      <c r="A532" t="s">
        <v>102</v>
      </c>
      <c r="B532" t="s">
        <v>1060</v>
      </c>
      <c r="C532" t="s">
        <v>226</v>
      </c>
      <c r="D532" t="s">
        <v>260</v>
      </c>
      <c r="E532">
        <v>25</v>
      </c>
      <c r="F532">
        <v>69</v>
      </c>
      <c r="G532">
        <v>25</v>
      </c>
      <c r="H532">
        <v>63</v>
      </c>
      <c r="R532" s="1">
        <f>(AVERAGE(H528:H532)+MIN(H528,H528:H532))/2</f>
        <v>59.3</v>
      </c>
      <c r="S532" t="s">
        <v>470</v>
      </c>
    </row>
    <row r="533" spans="1:19">
      <c r="A533" t="s">
        <v>105</v>
      </c>
      <c r="B533" t="s">
        <v>1061</v>
      </c>
      <c r="C533" t="s">
        <v>651</v>
      </c>
      <c r="D533" t="s">
        <v>212</v>
      </c>
      <c r="E533">
        <v>25</v>
      </c>
      <c r="F533">
        <v>38</v>
      </c>
      <c r="G533">
        <v>44</v>
      </c>
      <c r="H533">
        <v>44</v>
      </c>
      <c r="I533">
        <v>19</v>
      </c>
      <c r="J533">
        <v>38</v>
      </c>
      <c r="K533" t="s">
        <v>175</v>
      </c>
      <c r="L533" t="s">
        <v>108</v>
      </c>
      <c r="P533" s="1">
        <f ca="1">IF(U$3=0,'Attribute weighting'!$B$15*E533+'Attribute weighting'!$C$15*F533+'Attribute weighting'!$D$15*G533+'Attribute weighting'!$E$15*H533+'Attribute weighting'!$F$15*I533,E533+F533+0.5*G533+0.5*H533+3*I533)</f>
        <v>37.75</v>
      </c>
      <c r="R533" s="1"/>
    </row>
    <row r="534" spans="1:19">
      <c r="A534" t="s">
        <v>109</v>
      </c>
      <c r="B534" t="s">
        <v>1062</v>
      </c>
      <c r="C534" t="s">
        <v>252</v>
      </c>
      <c r="D534" t="s">
        <v>170</v>
      </c>
      <c r="E534">
        <v>25</v>
      </c>
      <c r="F534">
        <v>31</v>
      </c>
      <c r="G534">
        <v>38</v>
      </c>
      <c r="H534">
        <v>50</v>
      </c>
      <c r="I534">
        <v>19</v>
      </c>
      <c r="J534">
        <v>44</v>
      </c>
      <c r="K534" t="s">
        <v>74</v>
      </c>
      <c r="L534" t="s">
        <v>67</v>
      </c>
      <c r="P534" s="1">
        <f ca="1">IF(U$3=0,'Attribute weighting'!$B$15*E534+'Attribute weighting'!$C$15*F534+'Attribute weighting'!$D$15*G534+'Attribute weighting'!$E$15*H534+'Attribute weighting'!$F$15*I534,E534+F534+0.5*G534+0.5*H534+3*I534)</f>
        <v>39.050000000000004</v>
      </c>
      <c r="R534" s="1"/>
    </row>
    <row r="535" spans="1:19">
      <c r="A535" t="s">
        <v>111</v>
      </c>
      <c r="B535" t="s">
        <v>1063</v>
      </c>
      <c r="C535" t="s">
        <v>982</v>
      </c>
      <c r="D535" t="s">
        <v>101</v>
      </c>
      <c r="E535">
        <v>31</v>
      </c>
      <c r="F535">
        <v>44</v>
      </c>
      <c r="G535">
        <v>50</v>
      </c>
      <c r="H535">
        <v>56</v>
      </c>
      <c r="I535">
        <v>19</v>
      </c>
      <c r="J535">
        <v>63</v>
      </c>
      <c r="K535" t="s">
        <v>847</v>
      </c>
      <c r="L535" t="s">
        <v>82</v>
      </c>
      <c r="P535" s="1">
        <f ca="1">IF(U$3=0,'Attribute weighting'!$B$15*E535+'Attribute weighting'!$C$15*F535+'Attribute weighting'!$D$15*G535+'Attribute weighting'!$E$15*H535+'Attribute weighting'!$F$15*I535,E535+F535+0.5*G535+0.5*H535+3*I535)</f>
        <v>46.45</v>
      </c>
      <c r="R535" s="1"/>
    </row>
    <row r="536" spans="1:19">
      <c r="A536" t="s">
        <v>114</v>
      </c>
      <c r="B536" t="s">
        <v>1064</v>
      </c>
      <c r="C536" t="s">
        <v>211</v>
      </c>
      <c r="D536" t="s">
        <v>312</v>
      </c>
      <c r="E536">
        <v>25</v>
      </c>
      <c r="F536">
        <v>31</v>
      </c>
      <c r="G536">
        <v>38</v>
      </c>
      <c r="H536">
        <v>50</v>
      </c>
      <c r="I536">
        <v>31</v>
      </c>
      <c r="J536">
        <v>50</v>
      </c>
      <c r="K536" t="s">
        <v>849</v>
      </c>
      <c r="L536" t="s">
        <v>204</v>
      </c>
      <c r="P536" s="1">
        <f ca="1">IF(U$3=0,'Attribute weighting'!$B$18*E536+'Attribute weighting'!$C$18*F536+'Attribute weighting'!$D$18*G536+'Attribute weighting'!$E$18*H536+'Attribute weighting'!$F$18*I536,E536+F536+0.5*G536+0.5*H536+3*I536)</f>
        <v>30.67</v>
      </c>
      <c r="R536" s="1">
        <f ca="1">(0.3*AVERAGE(P533:P535)+0.7*MAX(P533:P535))</f>
        <v>44.84</v>
      </c>
      <c r="S536" t="s">
        <v>1701</v>
      </c>
    </row>
    <row r="537" spans="1:19">
      <c r="A537" t="s">
        <v>116</v>
      </c>
      <c r="B537" t="s">
        <v>1065</v>
      </c>
      <c r="C537" t="s">
        <v>307</v>
      </c>
      <c r="D537" t="s">
        <v>124</v>
      </c>
      <c r="E537">
        <v>25</v>
      </c>
      <c r="F537">
        <v>31</v>
      </c>
      <c r="G537">
        <v>38</v>
      </c>
      <c r="H537">
        <v>44</v>
      </c>
      <c r="I537">
        <v>19</v>
      </c>
      <c r="J537">
        <v>31</v>
      </c>
      <c r="K537" t="s">
        <v>66</v>
      </c>
      <c r="L537" t="s">
        <v>67</v>
      </c>
      <c r="P537" s="1">
        <f ca="1">IF(U$3=0,'Attribute weighting'!$B$18*E537+'Attribute weighting'!$C$18*F537+'Attribute weighting'!$D$18*G537+'Attribute weighting'!$E$18*H537+'Attribute weighting'!$F$18*I537,E537+F537+0.5*G537+0.5*H537+3*I537)</f>
        <v>27.970000000000002</v>
      </c>
      <c r="R537" s="1">
        <f ca="1">(AVERAGE(E536:E539)+AVERAGE(F536:F539)+(0.5*AVERAGE(G536:G539)))</f>
        <v>77.5</v>
      </c>
      <c r="S537" t="s">
        <v>471</v>
      </c>
    </row>
    <row r="538" spans="1:19">
      <c r="A538" t="s">
        <v>119</v>
      </c>
      <c r="B538" t="s">
        <v>1066</v>
      </c>
      <c r="C538" t="s">
        <v>161</v>
      </c>
      <c r="D538" t="s">
        <v>110</v>
      </c>
      <c r="E538">
        <v>25</v>
      </c>
      <c r="F538">
        <v>31</v>
      </c>
      <c r="G538">
        <v>38</v>
      </c>
      <c r="H538">
        <v>50</v>
      </c>
      <c r="I538">
        <v>19</v>
      </c>
      <c r="J538">
        <v>44</v>
      </c>
      <c r="K538" t="s">
        <v>277</v>
      </c>
      <c r="L538" t="s">
        <v>67</v>
      </c>
      <c r="P538" s="1">
        <f ca="1">IF(U$3=0,'Attribute weighting'!$B$18*E538+'Attribute weighting'!$C$18*F538+'Attribute weighting'!$D$18*G538+'Attribute weighting'!$E$18*H538+'Attribute weighting'!$F$18*I538,E538+F538+0.5*G538+0.5*H538+3*I538)</f>
        <v>28.270000000000003</v>
      </c>
      <c r="R538" s="1">
        <f ca="1">0.3*AVERAGE(H536:H539)+0.7*MAX(H536:H539)</f>
        <v>48.65</v>
      </c>
      <c r="S538" t="s">
        <v>486</v>
      </c>
    </row>
    <row r="539" spans="1:19">
      <c r="A539" t="s">
        <v>122</v>
      </c>
      <c r="B539" t="s">
        <v>1067</v>
      </c>
      <c r="C539" t="s">
        <v>534</v>
      </c>
      <c r="D539" t="s">
        <v>185</v>
      </c>
      <c r="E539">
        <v>25</v>
      </c>
      <c r="F539">
        <v>38</v>
      </c>
      <c r="G539">
        <v>44</v>
      </c>
      <c r="H539">
        <v>38</v>
      </c>
      <c r="I539">
        <v>19</v>
      </c>
      <c r="J539">
        <v>50</v>
      </c>
      <c r="K539" t="s">
        <v>1068</v>
      </c>
      <c r="L539" t="s">
        <v>67</v>
      </c>
      <c r="P539" s="1">
        <f ca="1">IF(U$3=0,'Attribute weighting'!$B$18*E539+'Attribute weighting'!$C$18*F539+'Attribute weighting'!$D$18*G539+'Attribute weighting'!$E$18*H539+'Attribute weighting'!$F$18*I539,E539+F539+0.5*G539+0.5*H539+3*I539)</f>
        <v>30.51</v>
      </c>
      <c r="R539" s="1">
        <f ca="1">0.3*AVERAGE(I536:I539)+0.7*MAX(I536:I539)</f>
        <v>28.299999999999997</v>
      </c>
      <c r="S539" t="s">
        <v>487</v>
      </c>
    </row>
    <row r="540" spans="1:19">
      <c r="A540" t="s">
        <v>126</v>
      </c>
      <c r="B540" t="s">
        <v>1069</v>
      </c>
      <c r="C540" t="s">
        <v>84</v>
      </c>
      <c r="D540" t="s">
        <v>322</v>
      </c>
      <c r="E540">
        <v>44</v>
      </c>
      <c r="F540">
        <v>56</v>
      </c>
      <c r="G540">
        <v>75</v>
      </c>
      <c r="H540">
        <v>44</v>
      </c>
      <c r="I540">
        <v>44</v>
      </c>
      <c r="J540">
        <v>31</v>
      </c>
      <c r="K540" t="s">
        <v>49</v>
      </c>
      <c r="L540" t="s">
        <v>357</v>
      </c>
      <c r="P540" s="1">
        <f ca="1">IF(U$3=0,'Attribute weighting'!$B$21*E540+'Attribute weighting'!$C$21*F540+'Attribute weighting'!$D$21*G540+'Attribute weighting'!$E$21*H540+'Attribute weighting'!$F$21*I540,E540+F540+0.5*G540+0.5*H540+3*I540)</f>
        <v>48.85</v>
      </c>
      <c r="R540" s="1">
        <f ca="1">'Attribute weighting'!$A$32*(LARGE(P536:P539,1))+'Attribute weighting'!$B$32*(LARGE(P536:P539,2))+'Attribute weighting'!$C$32*(LARGE(P536:P539,3))+'Attribute weighting'!$D$32*(LARGE(P536:P539,4))</f>
        <v>29.618000000000002</v>
      </c>
      <c r="S540" t="s">
        <v>488</v>
      </c>
    </row>
    <row r="541" spans="1:19">
      <c r="A541" t="s">
        <v>129</v>
      </c>
      <c r="B541" t="s">
        <v>1070</v>
      </c>
      <c r="C541" t="s">
        <v>176</v>
      </c>
      <c r="D541" t="s">
        <v>271</v>
      </c>
      <c r="E541">
        <v>38</v>
      </c>
      <c r="F541">
        <v>50</v>
      </c>
      <c r="G541">
        <v>63</v>
      </c>
      <c r="H541">
        <v>31</v>
      </c>
      <c r="I541">
        <v>69</v>
      </c>
      <c r="J541">
        <v>38</v>
      </c>
      <c r="K541" t="s">
        <v>49</v>
      </c>
      <c r="L541" t="s">
        <v>1071</v>
      </c>
      <c r="P541" s="1">
        <f ca="1">IF(U$3=0,'Attribute weighting'!$B$21*E541+'Attribute weighting'!$C$21*F541+'Attribute weighting'!$D$21*G541+'Attribute weighting'!$E$21*H541+'Attribute weighting'!$F$21*I541,E541+F541+0.5*G541+0.5*H541+3*I541)</f>
        <v>53.05</v>
      </c>
      <c r="R541" s="1">
        <f ca="1">(AVERAGE(E540:E543)+AVERAGE(F540:F543)+(0.5*AVERAGE(G540:G543)))/2.5</f>
        <v>41.3</v>
      </c>
      <c r="S541" t="s">
        <v>472</v>
      </c>
    </row>
    <row r="542" spans="1:19">
      <c r="A542" t="s">
        <v>132</v>
      </c>
      <c r="B542" t="s">
        <v>1072</v>
      </c>
      <c r="C542" t="s">
        <v>154</v>
      </c>
      <c r="D542" t="s">
        <v>56</v>
      </c>
      <c r="E542">
        <v>25</v>
      </c>
      <c r="F542">
        <v>31</v>
      </c>
      <c r="G542">
        <v>44</v>
      </c>
      <c r="H542">
        <v>44</v>
      </c>
      <c r="I542">
        <v>50</v>
      </c>
      <c r="J542">
        <v>31</v>
      </c>
      <c r="K542" t="s">
        <v>74</v>
      </c>
      <c r="L542" t="s">
        <v>251</v>
      </c>
      <c r="P542" s="1">
        <f ca="1">IF(U$3=0,'Attribute weighting'!$B$21*E542+'Attribute weighting'!$C$21*F542+'Attribute weighting'!$D$21*G542+'Attribute weighting'!$E$21*H542+'Attribute weighting'!$F$21*I542,E542+F542+0.5*G542+0.5*H542+3*I542)</f>
        <v>37.299999999999997</v>
      </c>
      <c r="R542" s="1">
        <f ca="1">0.7*MAX(I540:I543)+0.3*AVERAGE(I540:I543)</f>
        <v>63.824999999999996</v>
      </c>
      <c r="S542" t="s">
        <v>473</v>
      </c>
    </row>
    <row r="543" spans="1:19">
      <c r="A543" t="s">
        <v>135</v>
      </c>
      <c r="B543" t="s">
        <v>1073</v>
      </c>
      <c r="C543" t="s">
        <v>87</v>
      </c>
      <c r="D543" t="s">
        <v>352</v>
      </c>
      <c r="E543">
        <v>25</v>
      </c>
      <c r="F543">
        <v>31</v>
      </c>
      <c r="G543">
        <v>44</v>
      </c>
      <c r="H543">
        <v>31</v>
      </c>
      <c r="I543">
        <v>44</v>
      </c>
      <c r="J543">
        <v>31</v>
      </c>
      <c r="K543" t="s">
        <v>49</v>
      </c>
      <c r="L543" t="s">
        <v>354</v>
      </c>
      <c r="P543" s="1">
        <f ca="1">IF(U$3=0,'Attribute weighting'!$B$21*E543+'Attribute weighting'!$C$21*F543+'Attribute weighting'!$D$21*G543+'Attribute weighting'!$E$21*H543+'Attribute weighting'!$F$21*I543,E543+F543+0.5*G543+0.5*H543+3*I543)</f>
        <v>34.549999999999997</v>
      </c>
      <c r="R543" s="1">
        <f ca="1">0.4*MAX(H540:H543)+0.4*MIN(H540:H543)+0.2*AVERAGE(H540:H543)</f>
        <v>37.5</v>
      </c>
      <c r="S543" t="s">
        <v>474</v>
      </c>
    </row>
    <row r="544" spans="1:19">
      <c r="A544" t="s">
        <v>137</v>
      </c>
      <c r="B544" t="s">
        <v>1074</v>
      </c>
      <c r="C544" t="s">
        <v>350</v>
      </c>
      <c r="D544" t="s">
        <v>143</v>
      </c>
      <c r="E544">
        <v>56</v>
      </c>
      <c r="F544">
        <v>81</v>
      </c>
      <c r="G544">
        <v>81</v>
      </c>
      <c r="H544">
        <v>31</v>
      </c>
      <c r="I544">
        <v>50</v>
      </c>
      <c r="J544">
        <v>81</v>
      </c>
      <c r="K544" t="s">
        <v>140</v>
      </c>
      <c r="R544" s="1">
        <f ca="1">'Attribute weighting'!$A$35*(LARGE(P540:P543,1))+'Attribute weighting'!$B$35*(LARGE(P540:P543,2))+'Attribute weighting'!$C$35*(LARGE(P540:P543,3))+'Attribute weighting'!$D$35*(LARGE(P540:P543,4))</f>
        <v>47.945</v>
      </c>
      <c r="S544" t="s">
        <v>485</v>
      </c>
    </row>
    <row r="545" spans="1:21">
      <c r="A545" t="s">
        <v>141</v>
      </c>
      <c r="B545" t="s">
        <v>1075</v>
      </c>
      <c r="C545" t="s">
        <v>325</v>
      </c>
      <c r="D545" t="s">
        <v>196</v>
      </c>
      <c r="E545">
        <v>25</v>
      </c>
      <c r="F545">
        <v>56</v>
      </c>
      <c r="G545">
        <v>44</v>
      </c>
      <c r="H545">
        <v>31</v>
      </c>
      <c r="I545">
        <v>25</v>
      </c>
      <c r="J545">
        <v>50</v>
      </c>
      <c r="K545" t="s">
        <v>549</v>
      </c>
    </row>
    <row r="546" spans="1:21">
      <c r="A546" t="s">
        <v>145</v>
      </c>
      <c r="B546" t="s">
        <v>593</v>
      </c>
    </row>
    <row r="547" spans="1:21">
      <c r="A547" t="s">
        <v>147</v>
      </c>
      <c r="B547" t="s">
        <v>361</v>
      </c>
    </row>
    <row r="549" spans="1:21">
      <c r="A549" t="s">
        <v>1076</v>
      </c>
      <c r="B549" t="s">
        <v>45</v>
      </c>
    </row>
    <row r="550" spans="1:21">
      <c r="A550" t="s">
        <v>1077</v>
      </c>
      <c r="B550" t="s">
        <v>1078</v>
      </c>
      <c r="Q550" s="1"/>
      <c r="S550" s="1"/>
    </row>
    <row r="551" spans="1:21">
      <c r="A551" t="s">
        <v>46</v>
      </c>
      <c r="B551" t="s">
        <v>1079</v>
      </c>
      <c r="C551" t="s">
        <v>659</v>
      </c>
      <c r="D551" t="s">
        <v>81</v>
      </c>
      <c r="E551">
        <v>25</v>
      </c>
      <c r="F551">
        <v>69</v>
      </c>
      <c r="G551">
        <v>13</v>
      </c>
      <c r="H551">
        <v>13</v>
      </c>
      <c r="I551">
        <v>50</v>
      </c>
      <c r="J551">
        <v>63</v>
      </c>
      <c r="K551">
        <f>J551</f>
        <v>63</v>
      </c>
      <c r="L551">
        <v>81</v>
      </c>
      <c r="M551" t="s">
        <v>49</v>
      </c>
      <c r="N551">
        <v>10</v>
      </c>
      <c r="O551" t="s">
        <v>50</v>
      </c>
      <c r="P551" t="s">
        <v>479</v>
      </c>
      <c r="Q551" s="1">
        <f ca="1">IF(U$4=0,((('Attribute weighting'!$C$5*$I551+'Attribute weighting'!$D$5*$J551+'Attribute weighting'!$E$5*$L551)+('Attribute weighting'!$B$5*$G551))),(((0.4*$I551+0.3*$J551+0.7*$K551+0.05*$L551)+(0.75*($G551+38)))/2.2))</f>
        <v>41.95</v>
      </c>
      <c r="R551" t="s">
        <v>477</v>
      </c>
      <c r="S551" s="1">
        <f ca="1">(((0.4*$I551+0.3*$J551+0.7*$K551+0.05*$L551)/1.45))</f>
        <v>60.03448275862069</v>
      </c>
      <c r="T551" s="1" t="s">
        <v>478</v>
      </c>
      <c r="U551" s="1">
        <f>($G551+38)</f>
        <v>51</v>
      </c>
    </row>
    <row r="552" spans="1:21">
      <c r="A552" t="s">
        <v>51</v>
      </c>
      <c r="B552" t="s">
        <v>1080</v>
      </c>
      <c r="C552" t="s">
        <v>353</v>
      </c>
      <c r="D552" t="s">
        <v>160</v>
      </c>
      <c r="E552">
        <v>25</v>
      </c>
      <c r="F552">
        <v>69</v>
      </c>
      <c r="G552">
        <v>25</v>
      </c>
      <c r="H552">
        <v>13</v>
      </c>
      <c r="I552">
        <v>38</v>
      </c>
      <c r="J552">
        <v>31</v>
      </c>
      <c r="K552">
        <f>J552</f>
        <v>31</v>
      </c>
      <c r="L552">
        <v>19</v>
      </c>
      <c r="M552" t="s">
        <v>66</v>
      </c>
      <c r="N552">
        <v>4</v>
      </c>
      <c r="O552" t="s">
        <v>108</v>
      </c>
      <c r="P552" t="s">
        <v>479</v>
      </c>
      <c r="Q552" s="1">
        <f ca="1">IF(U$4=0,((('Attribute weighting'!$C$5*$I552+'Attribute weighting'!$D$5*$J552+'Attribute weighting'!$E$5*$L552)+('Attribute weighting'!$B$5*$G552))),(((0.4*$I552+0.3*$J552+0.7*$K552+0.05*$L552)+(0.75*($G552+38)))/2.2))</f>
        <v>29.05</v>
      </c>
      <c r="R552" t="s">
        <v>477</v>
      </c>
      <c r="S552" s="1">
        <f ca="1">(((0.4*$I552+0.3*$J552+0.7*$K552+0.05*$L552)/1.45))</f>
        <v>32.517241379310349</v>
      </c>
      <c r="T552" s="1" t="s">
        <v>478</v>
      </c>
      <c r="U552" s="1">
        <f>($G552+38)</f>
        <v>63</v>
      </c>
    </row>
    <row r="553" spans="1:21">
      <c r="A553" t="s">
        <v>54</v>
      </c>
      <c r="B553" t="s">
        <v>1081</v>
      </c>
      <c r="C553" t="s">
        <v>289</v>
      </c>
      <c r="D553" t="s">
        <v>127</v>
      </c>
      <c r="E553">
        <v>56</v>
      </c>
      <c r="F553">
        <v>69</v>
      </c>
      <c r="G553">
        <v>50</v>
      </c>
      <c r="H553">
        <v>88</v>
      </c>
      <c r="I553">
        <v>75</v>
      </c>
      <c r="J553">
        <v>31</v>
      </c>
      <c r="K553" t="s">
        <v>74</v>
      </c>
      <c r="L553">
        <v>3</v>
      </c>
      <c r="M553">
        <v>7</v>
      </c>
      <c r="N553" t="s">
        <v>63</v>
      </c>
      <c r="P553" t="s">
        <v>478</v>
      </c>
      <c r="Q553" s="1">
        <f ca="1">IF(U$3=0,IF(H553&gt;88,G553+3,G553),((G553+0.2*H553)/1.15))</f>
        <v>50</v>
      </c>
      <c r="R553" t="s">
        <v>480</v>
      </c>
      <c r="S553" s="1">
        <f ca="1">('Attribute weighting'!$B$11*(E553)+'Attribute weighting'!$C$11*(G553)+'Attribute weighting'!$D$11*(J553))</f>
        <v>43.269999999999996</v>
      </c>
    </row>
    <row r="554" spans="1:21">
      <c r="A554" t="s">
        <v>59</v>
      </c>
      <c r="B554" t="s">
        <v>1082</v>
      </c>
      <c r="C554" t="s">
        <v>87</v>
      </c>
      <c r="D554" t="s">
        <v>134</v>
      </c>
      <c r="E554">
        <v>38</v>
      </c>
      <c r="F554">
        <v>69</v>
      </c>
      <c r="G554">
        <v>56</v>
      </c>
      <c r="H554">
        <v>19</v>
      </c>
      <c r="I554">
        <v>75</v>
      </c>
      <c r="J554">
        <v>50</v>
      </c>
      <c r="K554" t="s">
        <v>74</v>
      </c>
      <c r="L554">
        <v>6</v>
      </c>
      <c r="M554">
        <v>8</v>
      </c>
      <c r="N554" t="s">
        <v>286</v>
      </c>
      <c r="P554" t="s">
        <v>478</v>
      </c>
      <c r="Q554" s="1">
        <f ca="1">IF(U$3=0,IF(H554&gt;88,G554+3,G554),((G554+0.2*H554)/1.15))</f>
        <v>56</v>
      </c>
      <c r="R554" t="s">
        <v>480</v>
      </c>
      <c r="S554" s="1">
        <f ca="1">('Attribute weighting'!$B$11*(E554)+'Attribute weighting'!$C$11*(G554)+'Attribute weighting'!$D$11*(J554))</f>
        <v>52.879999999999995</v>
      </c>
    </row>
    <row r="555" spans="1:21">
      <c r="A555" t="s">
        <v>64</v>
      </c>
      <c r="B555" t="s">
        <v>1083</v>
      </c>
      <c r="C555" t="s">
        <v>252</v>
      </c>
      <c r="D555" t="s">
        <v>306</v>
      </c>
      <c r="E555">
        <v>44</v>
      </c>
      <c r="F555">
        <v>69</v>
      </c>
      <c r="G555">
        <v>25</v>
      </c>
      <c r="H555">
        <v>44</v>
      </c>
      <c r="I555">
        <v>50</v>
      </c>
      <c r="J555">
        <v>25</v>
      </c>
      <c r="K555" t="s">
        <v>128</v>
      </c>
      <c r="L555">
        <v>2</v>
      </c>
      <c r="M555">
        <v>8</v>
      </c>
      <c r="N555" t="s">
        <v>82</v>
      </c>
      <c r="P555" t="s">
        <v>478</v>
      </c>
      <c r="Q555" s="1">
        <f ca="1">IF(U$3=0,IF(H555&gt;88,G555+3,G555),((G555+0.2*H555)/1.15))</f>
        <v>25</v>
      </c>
      <c r="R555" t="s">
        <v>480</v>
      </c>
      <c r="S555" s="1">
        <f ca="1">('Attribute weighting'!$B$11*(E555)+'Attribute weighting'!$C$11*(G555)+'Attribute weighting'!$D$11*(J555))</f>
        <v>25.95</v>
      </c>
    </row>
    <row r="556" spans="1:21">
      <c r="A556" t="s">
        <v>68</v>
      </c>
      <c r="B556" t="s">
        <v>1084</v>
      </c>
      <c r="C556" t="s">
        <v>291</v>
      </c>
      <c r="D556" t="s">
        <v>225</v>
      </c>
      <c r="E556">
        <v>38</v>
      </c>
      <c r="F556">
        <v>69</v>
      </c>
      <c r="G556">
        <v>31</v>
      </c>
      <c r="H556">
        <v>38</v>
      </c>
      <c r="I556">
        <v>63</v>
      </c>
      <c r="J556">
        <v>38</v>
      </c>
      <c r="K556" t="s">
        <v>66</v>
      </c>
      <c r="L556">
        <v>4</v>
      </c>
      <c r="M556">
        <v>7</v>
      </c>
      <c r="N556" t="s">
        <v>286</v>
      </c>
      <c r="P556" t="s">
        <v>478</v>
      </c>
      <c r="Q556" s="1">
        <f ca="1">IF(U$3=0,IF(H556&gt;88,G556+3,G556),((G556+0.2*H556)/1.15))</f>
        <v>31</v>
      </c>
      <c r="R556" t="s">
        <v>480</v>
      </c>
      <c r="S556" s="1">
        <f ca="1">('Attribute weighting'!$B$11*(E556)+'Attribute weighting'!$C$11*(G556)+'Attribute weighting'!$D$11*(J556))</f>
        <v>33.94</v>
      </c>
    </row>
    <row r="557" spans="1:21">
      <c r="A557" t="s">
        <v>71</v>
      </c>
      <c r="B557" t="s">
        <v>1085</v>
      </c>
      <c r="C557" t="s">
        <v>279</v>
      </c>
      <c r="D557" t="s">
        <v>78</v>
      </c>
      <c r="E557">
        <v>44</v>
      </c>
      <c r="F557">
        <v>69</v>
      </c>
      <c r="G557">
        <v>56</v>
      </c>
      <c r="H557">
        <v>13</v>
      </c>
      <c r="I557">
        <v>63</v>
      </c>
      <c r="J557">
        <v>50</v>
      </c>
      <c r="K557" t="s">
        <v>150</v>
      </c>
      <c r="L557">
        <v>8</v>
      </c>
      <c r="M557">
        <v>13</v>
      </c>
      <c r="N557" t="s">
        <v>286</v>
      </c>
      <c r="S557" s="1">
        <f ca="1">('Attribute weighting'!$B$11*(E557)+'Attribute weighting'!$C$11*(G557)+'Attribute weighting'!$D$11*(J557))</f>
        <v>53.18</v>
      </c>
    </row>
    <row r="558" spans="1:21">
      <c r="A558" t="s">
        <v>76</v>
      </c>
      <c r="B558" t="s">
        <v>1086</v>
      </c>
      <c r="C558" t="s">
        <v>625</v>
      </c>
      <c r="D558" t="s">
        <v>256</v>
      </c>
      <c r="E558">
        <v>44</v>
      </c>
      <c r="F558">
        <v>69</v>
      </c>
      <c r="G558">
        <v>56</v>
      </c>
      <c r="H558">
        <v>13</v>
      </c>
      <c r="I558">
        <v>69</v>
      </c>
      <c r="J558">
        <v>56</v>
      </c>
      <c r="K558" t="s">
        <v>150</v>
      </c>
      <c r="L558">
        <v>8</v>
      </c>
      <c r="M558">
        <v>13</v>
      </c>
      <c r="N558" t="s">
        <v>286</v>
      </c>
      <c r="S558" s="1">
        <f ca="1">('Attribute weighting'!$B$11*(E558)+'Attribute weighting'!$C$11*(G558)+'Attribute weighting'!$D$11*(J558))</f>
        <v>55.4</v>
      </c>
    </row>
    <row r="559" spans="1:21">
      <c r="A559" t="s">
        <v>79</v>
      </c>
      <c r="B559" t="s">
        <v>1087</v>
      </c>
      <c r="C559" t="s">
        <v>214</v>
      </c>
      <c r="D559" t="s">
        <v>85</v>
      </c>
      <c r="E559">
        <v>25</v>
      </c>
      <c r="F559">
        <v>69</v>
      </c>
      <c r="G559">
        <v>25</v>
      </c>
      <c r="H559">
        <v>13</v>
      </c>
      <c r="I559">
        <v>50</v>
      </c>
      <c r="J559">
        <v>44</v>
      </c>
      <c r="K559" t="s">
        <v>150</v>
      </c>
      <c r="L559">
        <v>5</v>
      </c>
      <c r="M559">
        <v>7</v>
      </c>
      <c r="N559" t="s">
        <v>82</v>
      </c>
      <c r="S559" s="1">
        <f ca="1">('Attribute weighting'!$B$11*(E559)+'Attribute weighting'!$C$11*(G559)+'Attribute weighting'!$D$11*(J559))</f>
        <v>32.03</v>
      </c>
    </row>
    <row r="560" spans="1:21">
      <c r="A560" t="s">
        <v>83</v>
      </c>
      <c r="B560" t="s">
        <v>1088</v>
      </c>
      <c r="C560" t="s">
        <v>154</v>
      </c>
      <c r="D560" t="s">
        <v>73</v>
      </c>
      <c r="E560">
        <v>25</v>
      </c>
      <c r="F560">
        <v>69</v>
      </c>
      <c r="G560">
        <v>25</v>
      </c>
      <c r="H560">
        <v>13</v>
      </c>
      <c r="I560">
        <v>50</v>
      </c>
      <c r="J560">
        <v>44</v>
      </c>
      <c r="K560" t="s">
        <v>150</v>
      </c>
      <c r="L560">
        <v>5</v>
      </c>
      <c r="M560">
        <v>9</v>
      </c>
      <c r="N560" t="s">
        <v>82</v>
      </c>
      <c r="S560" s="1">
        <f ca="1">('Attribute weighting'!$B$11*(E560)+'Attribute weighting'!$C$11*(G560)+'Attribute weighting'!$D$11*(J560))</f>
        <v>32.03</v>
      </c>
    </row>
    <row r="561" spans="1:19">
      <c r="A561" t="s">
        <v>86</v>
      </c>
      <c r="B561" t="s">
        <v>1089</v>
      </c>
      <c r="C561" t="s">
        <v>117</v>
      </c>
      <c r="D561" t="s">
        <v>239</v>
      </c>
      <c r="E561">
        <v>25</v>
      </c>
      <c r="F561">
        <v>69</v>
      </c>
      <c r="G561">
        <v>31</v>
      </c>
      <c r="H561">
        <v>69</v>
      </c>
      <c r="I561">
        <v>69</v>
      </c>
      <c r="J561">
        <v>44</v>
      </c>
      <c r="K561" t="s">
        <v>150</v>
      </c>
      <c r="L561">
        <v>6</v>
      </c>
      <c r="M561">
        <v>9</v>
      </c>
      <c r="N561" t="s">
        <v>286</v>
      </c>
      <c r="S561" s="1">
        <f ca="1">('Attribute weighting'!$B$11*(E561)+'Attribute weighting'!$C$11*(G561)+'Attribute weighting'!$D$11*(J561))</f>
        <v>35.510000000000005</v>
      </c>
    </row>
    <row r="562" spans="1:19">
      <c r="A562" t="s">
        <v>89</v>
      </c>
      <c r="B562" t="s">
        <v>1090</v>
      </c>
      <c r="C562" t="s">
        <v>87</v>
      </c>
      <c r="D562" t="s">
        <v>238</v>
      </c>
      <c r="E562">
        <v>25</v>
      </c>
      <c r="F562">
        <v>69</v>
      </c>
      <c r="G562">
        <v>19</v>
      </c>
      <c r="H562">
        <v>56</v>
      </c>
      <c r="I562">
        <v>56</v>
      </c>
      <c r="J562">
        <v>31</v>
      </c>
      <c r="K562" t="s">
        <v>150</v>
      </c>
      <c r="L562">
        <v>3</v>
      </c>
      <c r="M562">
        <v>10</v>
      </c>
      <c r="N562" t="s">
        <v>82</v>
      </c>
      <c r="S562" s="1">
        <f ca="1">('Attribute weighting'!$B$11*(E562)+'Attribute weighting'!$C$11*(G562)+'Attribute weighting'!$D$11*(J562))</f>
        <v>23.740000000000002</v>
      </c>
    </row>
    <row r="563" spans="1:19">
      <c r="A563" t="s">
        <v>92</v>
      </c>
      <c r="B563" t="s">
        <v>1091</v>
      </c>
      <c r="C563" t="s">
        <v>213</v>
      </c>
      <c r="D563" t="s">
        <v>241</v>
      </c>
      <c r="E563">
        <v>25</v>
      </c>
      <c r="F563">
        <v>69</v>
      </c>
      <c r="G563">
        <v>38</v>
      </c>
      <c r="H563">
        <v>50</v>
      </c>
      <c r="R563" s="1">
        <f>MAX(Q551:Q552)</f>
        <v>41.95</v>
      </c>
      <c r="S563" t="s">
        <v>475</v>
      </c>
    </row>
    <row r="564" spans="1:19">
      <c r="A564" t="s">
        <v>95</v>
      </c>
      <c r="B564" t="s">
        <v>1092</v>
      </c>
      <c r="C564" t="s">
        <v>216</v>
      </c>
      <c r="D564" t="s">
        <v>96</v>
      </c>
      <c r="E564">
        <v>25</v>
      </c>
      <c r="F564">
        <v>69</v>
      </c>
      <c r="G564">
        <v>31</v>
      </c>
      <c r="H564">
        <v>56</v>
      </c>
      <c r="R564" s="1">
        <f>MAX(Q553:Q556)</f>
        <v>56</v>
      </c>
      <c r="S564" t="s">
        <v>476</v>
      </c>
    </row>
    <row r="565" spans="1:19">
      <c r="A565" t="s">
        <v>97</v>
      </c>
      <c r="B565" t="s">
        <v>1093</v>
      </c>
      <c r="C565" t="s">
        <v>60</v>
      </c>
      <c r="D565" t="s">
        <v>99</v>
      </c>
      <c r="E565">
        <v>25</v>
      </c>
      <c r="F565">
        <v>69</v>
      </c>
      <c r="G565">
        <v>31</v>
      </c>
      <c r="H565">
        <v>63</v>
      </c>
      <c r="R565" s="1">
        <f>U551</f>
        <v>51</v>
      </c>
      <c r="S565" t="s">
        <v>481</v>
      </c>
    </row>
    <row r="566" spans="1:19">
      <c r="A566" t="s">
        <v>100</v>
      </c>
      <c r="B566" t="s">
        <v>1094</v>
      </c>
      <c r="C566" t="s">
        <v>915</v>
      </c>
      <c r="D566" t="s">
        <v>260</v>
      </c>
      <c r="E566">
        <v>25</v>
      </c>
      <c r="F566">
        <v>69</v>
      </c>
      <c r="G566">
        <v>25</v>
      </c>
      <c r="H566">
        <v>75</v>
      </c>
      <c r="R566" s="1">
        <f>0.7*MAX(S554:S562)+0.3*LARGE(S557:S562,2)</f>
        <v>54.733999999999995</v>
      </c>
      <c r="S566" t="s">
        <v>1636</v>
      </c>
    </row>
    <row r="567" spans="1:19">
      <c r="A567" t="s">
        <v>102</v>
      </c>
      <c r="B567" t="s">
        <v>1095</v>
      </c>
      <c r="C567" t="s">
        <v>350</v>
      </c>
      <c r="D567" t="s">
        <v>172</v>
      </c>
      <c r="E567">
        <v>25</v>
      </c>
      <c r="F567">
        <v>69</v>
      </c>
      <c r="G567">
        <v>31</v>
      </c>
      <c r="H567">
        <v>50</v>
      </c>
      <c r="R567" s="1">
        <f>(AVERAGE(H563:H567)+MIN(H563,H563:H567))/2</f>
        <v>54.4</v>
      </c>
      <c r="S567" t="s">
        <v>470</v>
      </c>
    </row>
    <row r="568" spans="1:19">
      <c r="A568" t="s">
        <v>105</v>
      </c>
      <c r="B568" t="s">
        <v>1096</v>
      </c>
      <c r="C568" t="s">
        <v>336</v>
      </c>
      <c r="D568" t="s">
        <v>177</v>
      </c>
      <c r="E568">
        <v>25</v>
      </c>
      <c r="F568">
        <v>31</v>
      </c>
      <c r="G568">
        <v>38</v>
      </c>
      <c r="H568">
        <v>56</v>
      </c>
      <c r="I568">
        <v>19</v>
      </c>
      <c r="J568">
        <v>56</v>
      </c>
      <c r="K568" t="s">
        <v>219</v>
      </c>
      <c r="L568" t="s">
        <v>108</v>
      </c>
      <c r="P568" s="1">
        <f ca="1">IF(U$3=0,'Attribute weighting'!$B$15*E568+'Attribute weighting'!$C$15*F568+'Attribute weighting'!$D$15*G568+'Attribute weighting'!$E$15*H568+'Attribute weighting'!$F$15*I568,E568+F568+0.5*G568+0.5*H568+3*I568)</f>
        <v>42.050000000000004</v>
      </c>
      <c r="R568" s="1"/>
    </row>
    <row r="569" spans="1:19">
      <c r="A569" t="s">
        <v>109</v>
      </c>
      <c r="B569" t="s">
        <v>1097</v>
      </c>
      <c r="C569" t="s">
        <v>298</v>
      </c>
      <c r="D569" t="s">
        <v>212</v>
      </c>
      <c r="E569">
        <v>25</v>
      </c>
      <c r="F569">
        <v>31</v>
      </c>
      <c r="G569">
        <v>38</v>
      </c>
      <c r="H569">
        <v>50</v>
      </c>
      <c r="I569">
        <v>19</v>
      </c>
      <c r="J569">
        <v>50</v>
      </c>
      <c r="K569" t="s">
        <v>180</v>
      </c>
      <c r="L569" t="s">
        <v>108</v>
      </c>
      <c r="P569" s="1">
        <f ca="1">IF(U$3=0,'Attribute weighting'!$B$15*E569+'Attribute weighting'!$C$15*F569+'Attribute weighting'!$D$15*G569+'Attribute weighting'!$E$15*H569+'Attribute weighting'!$F$15*I569,E569+F569+0.5*G569+0.5*H569+3*I569)</f>
        <v>39.050000000000004</v>
      </c>
      <c r="R569" s="1"/>
    </row>
    <row r="570" spans="1:19">
      <c r="A570" t="s">
        <v>111</v>
      </c>
      <c r="B570" t="s">
        <v>1098</v>
      </c>
      <c r="C570" t="s">
        <v>206</v>
      </c>
      <c r="D570" t="s">
        <v>170</v>
      </c>
      <c r="E570">
        <v>25</v>
      </c>
      <c r="F570">
        <v>31</v>
      </c>
      <c r="G570">
        <v>38</v>
      </c>
      <c r="H570">
        <v>50</v>
      </c>
      <c r="I570">
        <v>19</v>
      </c>
      <c r="J570">
        <v>44</v>
      </c>
      <c r="K570" t="s">
        <v>49</v>
      </c>
      <c r="L570" t="s">
        <v>108</v>
      </c>
      <c r="P570" s="1">
        <f ca="1">IF(U$3=0,'Attribute weighting'!$B$15*E570+'Attribute weighting'!$C$15*F570+'Attribute weighting'!$D$15*G570+'Attribute weighting'!$E$15*H570+'Attribute weighting'!$F$15*I570,E570+F570+0.5*G570+0.5*H570+3*I570)</f>
        <v>39.050000000000004</v>
      </c>
      <c r="R570" s="1"/>
    </row>
    <row r="571" spans="1:19">
      <c r="A571" t="s">
        <v>114</v>
      </c>
      <c r="B571" t="s">
        <v>1099</v>
      </c>
      <c r="C571" t="s">
        <v>237</v>
      </c>
      <c r="D571" t="s">
        <v>121</v>
      </c>
      <c r="E571">
        <v>44</v>
      </c>
      <c r="F571">
        <v>56</v>
      </c>
      <c r="G571">
        <v>69</v>
      </c>
      <c r="H571">
        <v>75</v>
      </c>
      <c r="I571">
        <v>31</v>
      </c>
      <c r="J571">
        <v>81</v>
      </c>
      <c r="K571" t="s">
        <v>1100</v>
      </c>
      <c r="L571" t="s">
        <v>286</v>
      </c>
      <c r="P571" s="1">
        <f ca="1">IF(U$3=0,'Attribute weighting'!$B$18*E571+'Attribute weighting'!$C$18*F571+'Attribute weighting'!$D$18*G571+'Attribute weighting'!$E$18*H571+'Attribute weighting'!$F$18*I571,E571+F571+0.5*G571+0.5*H571+3*I571)</f>
        <v>49.290000000000006</v>
      </c>
      <c r="R571" s="1">
        <f ca="1">(0.3*AVERAGE(P568:P570)+0.7*MAX(P568:P570))</f>
        <v>41.45</v>
      </c>
      <c r="S571" t="s">
        <v>1701</v>
      </c>
    </row>
    <row r="572" spans="1:19">
      <c r="A572" t="s">
        <v>116</v>
      </c>
      <c r="B572" t="s">
        <v>1101</v>
      </c>
      <c r="C572" t="s">
        <v>316</v>
      </c>
      <c r="D572" t="s">
        <v>184</v>
      </c>
      <c r="E572">
        <v>38</v>
      </c>
      <c r="F572">
        <v>44</v>
      </c>
      <c r="G572">
        <v>56</v>
      </c>
      <c r="H572">
        <v>69</v>
      </c>
      <c r="I572">
        <v>31</v>
      </c>
      <c r="J572">
        <v>69</v>
      </c>
      <c r="K572" t="s">
        <v>277</v>
      </c>
      <c r="L572" t="s">
        <v>286</v>
      </c>
      <c r="P572" s="1">
        <f ca="1">IF(U$3=0,'Attribute weighting'!$B$18*E572+'Attribute weighting'!$C$18*F572+'Attribute weighting'!$D$18*G572+'Attribute weighting'!$E$18*H572+'Attribute weighting'!$F$18*I572,E572+F572+0.5*G572+0.5*H572+3*I572)</f>
        <v>41.870000000000005</v>
      </c>
      <c r="R572" s="1">
        <f ca="1">(AVERAGE(E571:E574)+AVERAGE(F571:F574)+(0.5*AVERAGE(G571:G574)))</f>
        <v>109.125</v>
      </c>
      <c r="S572" t="s">
        <v>471</v>
      </c>
    </row>
    <row r="573" spans="1:19">
      <c r="A573" t="s">
        <v>119</v>
      </c>
      <c r="B573" t="s">
        <v>1102</v>
      </c>
      <c r="C573" t="s">
        <v>195</v>
      </c>
      <c r="D573" t="s">
        <v>185</v>
      </c>
      <c r="E573">
        <v>25</v>
      </c>
      <c r="F573">
        <v>38</v>
      </c>
      <c r="G573">
        <v>44</v>
      </c>
      <c r="H573">
        <v>38</v>
      </c>
      <c r="I573">
        <v>63</v>
      </c>
      <c r="J573">
        <v>44</v>
      </c>
      <c r="K573" t="s">
        <v>49</v>
      </c>
      <c r="L573" t="s">
        <v>251</v>
      </c>
      <c r="P573" s="1">
        <f ca="1">IF(U$3=0,'Attribute weighting'!$B$18*E573+'Attribute weighting'!$C$18*F573+'Attribute weighting'!$D$18*G573+'Attribute weighting'!$E$18*H573+'Attribute weighting'!$F$18*I573,E573+F573+0.5*G573+0.5*H573+3*I573)</f>
        <v>39.31</v>
      </c>
      <c r="R573" s="1">
        <f ca="1">0.3*AVERAGE(H571:H574)+0.7*MAX(H571:H574)</f>
        <v>70.875</v>
      </c>
      <c r="S573" t="s">
        <v>486</v>
      </c>
    </row>
    <row r="574" spans="1:19">
      <c r="A574" t="s">
        <v>122</v>
      </c>
      <c r="B574" t="s">
        <v>1103</v>
      </c>
      <c r="C574" t="s">
        <v>171</v>
      </c>
      <c r="D574" t="s">
        <v>312</v>
      </c>
      <c r="E574">
        <v>38</v>
      </c>
      <c r="F574">
        <v>44</v>
      </c>
      <c r="G574">
        <v>50</v>
      </c>
      <c r="H574">
        <v>63</v>
      </c>
      <c r="I574">
        <v>19</v>
      </c>
      <c r="J574">
        <v>56</v>
      </c>
      <c r="K574" t="s">
        <v>704</v>
      </c>
      <c r="L574" t="s">
        <v>82</v>
      </c>
      <c r="P574" s="1">
        <f ca="1">IF(U$3=0,'Attribute weighting'!$B$18*E574+'Attribute weighting'!$C$18*F574+'Attribute weighting'!$D$18*G574+'Attribute weighting'!$E$18*H574+'Attribute weighting'!$F$18*I574,E574+F574+0.5*G574+0.5*H574+3*I574)</f>
        <v>38.57</v>
      </c>
      <c r="R574" s="1">
        <f ca="1">0.3*AVERAGE(I571:I574)+0.7*MAX(I571:I574)</f>
        <v>54.899999999999991</v>
      </c>
      <c r="S574" t="s">
        <v>487</v>
      </c>
    </row>
    <row r="575" spans="1:19">
      <c r="A575" t="s">
        <v>126</v>
      </c>
      <c r="B575" t="s">
        <v>1104</v>
      </c>
      <c r="C575" t="s">
        <v>363</v>
      </c>
      <c r="D575" t="s">
        <v>322</v>
      </c>
      <c r="E575">
        <v>38</v>
      </c>
      <c r="F575">
        <v>44</v>
      </c>
      <c r="G575">
        <v>56</v>
      </c>
      <c r="H575">
        <v>31</v>
      </c>
      <c r="I575">
        <v>63</v>
      </c>
      <c r="J575">
        <v>44</v>
      </c>
      <c r="K575" t="s">
        <v>150</v>
      </c>
      <c r="L575" t="s">
        <v>669</v>
      </c>
      <c r="P575" s="1">
        <f ca="1">IF(U$3=0,'Attribute weighting'!$B$21*E575+'Attribute weighting'!$C$21*F575+'Attribute weighting'!$D$21*G575+'Attribute weighting'!$E$21*H575+'Attribute weighting'!$F$21*I575,E575+F575+0.5*G575+0.5*H575+3*I575)</f>
        <v>48.95</v>
      </c>
      <c r="R575" s="1">
        <f ca="1">'Attribute weighting'!$A$32*(LARGE(P571:P574,1))+'Attribute weighting'!$B$32*(LARGE(P571:P574,2))+'Attribute weighting'!$C$32*(LARGE(P571:P574,3))+'Attribute weighting'!$D$32*(LARGE(P571:P574,4))</f>
        <v>43.666000000000004</v>
      </c>
      <c r="S575" t="s">
        <v>488</v>
      </c>
    </row>
    <row r="576" spans="1:19">
      <c r="A576" t="s">
        <v>129</v>
      </c>
      <c r="B576" t="s">
        <v>1105</v>
      </c>
      <c r="C576" t="s">
        <v>337</v>
      </c>
      <c r="D576" t="s">
        <v>70</v>
      </c>
      <c r="E576">
        <v>38</v>
      </c>
      <c r="F576">
        <v>44</v>
      </c>
      <c r="G576">
        <v>56</v>
      </c>
      <c r="H576">
        <v>50</v>
      </c>
      <c r="I576">
        <v>44</v>
      </c>
      <c r="J576">
        <v>63</v>
      </c>
      <c r="K576" t="s">
        <v>150</v>
      </c>
      <c r="L576" t="s">
        <v>354</v>
      </c>
      <c r="P576" s="1">
        <f ca="1">IF(U$3=0,'Attribute weighting'!$B$21*E576+'Attribute weighting'!$C$21*F576+'Attribute weighting'!$D$21*G576+'Attribute weighting'!$E$21*H576+'Attribute weighting'!$F$21*I576,E576+F576+0.5*G576+0.5*H576+3*I576)</f>
        <v>43.25</v>
      </c>
      <c r="R576" s="1">
        <f ca="1">(AVERAGE(E575:E578)+AVERAGE(F575:F578)+(0.5*AVERAGE(G575:G578)))/2.5</f>
        <v>40.799999999999997</v>
      </c>
      <c r="S576" t="s">
        <v>472</v>
      </c>
    </row>
    <row r="577" spans="1:21">
      <c r="A577" t="s">
        <v>132</v>
      </c>
      <c r="B577" t="s">
        <v>1106</v>
      </c>
      <c r="C577" t="s">
        <v>224</v>
      </c>
      <c r="D577" t="s">
        <v>235</v>
      </c>
      <c r="E577">
        <v>31</v>
      </c>
      <c r="F577">
        <v>38</v>
      </c>
      <c r="G577">
        <v>50</v>
      </c>
      <c r="H577">
        <v>56</v>
      </c>
      <c r="I577">
        <v>44</v>
      </c>
      <c r="J577">
        <v>56</v>
      </c>
      <c r="K577" t="s">
        <v>150</v>
      </c>
      <c r="L577" t="s">
        <v>204</v>
      </c>
      <c r="P577" s="1">
        <f ca="1">IF(U$3=0,'Attribute weighting'!$B$21*E577+'Attribute weighting'!$C$21*F577+'Attribute weighting'!$D$21*G577+'Attribute weighting'!$E$21*H577+'Attribute weighting'!$F$21*I577,E577+F577+0.5*G577+0.5*H577+3*I577)</f>
        <v>39.674999999999997</v>
      </c>
      <c r="R577" s="1">
        <f ca="1">0.7*MAX(I575:I578)+0.3*AVERAGE(I575:I578)</f>
        <v>59.624999999999993</v>
      </c>
      <c r="S577" t="s">
        <v>473</v>
      </c>
    </row>
    <row r="578" spans="1:21">
      <c r="A578" t="s">
        <v>135</v>
      </c>
      <c r="B578" t="s">
        <v>1107</v>
      </c>
      <c r="C578" t="s">
        <v>577</v>
      </c>
      <c r="D578" t="s">
        <v>270</v>
      </c>
      <c r="E578">
        <v>31</v>
      </c>
      <c r="F578">
        <v>38</v>
      </c>
      <c r="G578">
        <v>50</v>
      </c>
      <c r="H578">
        <v>56</v>
      </c>
      <c r="I578">
        <v>56</v>
      </c>
      <c r="J578">
        <v>56</v>
      </c>
      <c r="K578" t="s">
        <v>180</v>
      </c>
      <c r="L578" t="s">
        <v>1108</v>
      </c>
      <c r="P578" s="1">
        <f ca="1">IF(U$3=0,'Attribute weighting'!$B$21*E578+'Attribute weighting'!$C$21*F578+'Attribute weighting'!$D$21*G578+'Attribute weighting'!$E$21*H578+'Attribute weighting'!$F$21*I578,E578+F578+0.5*G578+0.5*H578+3*I578)</f>
        <v>43.875</v>
      </c>
      <c r="R578" s="1">
        <f ca="1">0.4*MAX(H575:H578)+0.4*MIN(H575:H578)+0.2*AVERAGE(H575:H578)</f>
        <v>44.45</v>
      </c>
      <c r="S578" t="s">
        <v>474</v>
      </c>
    </row>
    <row r="579" spans="1:21">
      <c r="A579" t="s">
        <v>137</v>
      </c>
      <c r="B579" t="s">
        <v>1109</v>
      </c>
      <c r="C579" t="s">
        <v>325</v>
      </c>
      <c r="D579" t="s">
        <v>139</v>
      </c>
      <c r="E579">
        <v>56</v>
      </c>
      <c r="F579">
        <v>81</v>
      </c>
      <c r="G579">
        <v>81</v>
      </c>
      <c r="H579">
        <v>31</v>
      </c>
      <c r="I579">
        <v>44</v>
      </c>
      <c r="J579">
        <v>63</v>
      </c>
      <c r="K579" t="s">
        <v>140</v>
      </c>
      <c r="R579" s="1">
        <f ca="1">'Attribute weighting'!$A$35*(LARGE(P575:P578,1))+'Attribute weighting'!$B$35*(LARGE(P575:P578,2))+'Attribute weighting'!$C$35*(LARGE(P575:P578,3))+'Attribute weighting'!$D$35*(LARGE(P575:P578,4))</f>
        <v>45.422500000000007</v>
      </c>
      <c r="S579" t="s">
        <v>485</v>
      </c>
    </row>
    <row r="580" spans="1:21">
      <c r="A580" t="s">
        <v>141</v>
      </c>
      <c r="B580" t="s">
        <v>1110</v>
      </c>
      <c r="C580" t="s">
        <v>1056</v>
      </c>
      <c r="D580" t="s">
        <v>48</v>
      </c>
      <c r="E580">
        <v>25</v>
      </c>
      <c r="F580">
        <v>56</v>
      </c>
      <c r="G580">
        <v>44</v>
      </c>
      <c r="H580">
        <v>31</v>
      </c>
      <c r="I580">
        <v>81</v>
      </c>
      <c r="J580">
        <v>81</v>
      </c>
      <c r="K580" t="s">
        <v>348</v>
      </c>
    </row>
    <row r="581" spans="1:21">
      <c r="A581" t="s">
        <v>145</v>
      </c>
      <c r="B581" t="s">
        <v>788</v>
      </c>
    </row>
    <row r="582" spans="1:21">
      <c r="A582" t="s">
        <v>147</v>
      </c>
      <c r="B582" t="s">
        <v>788</v>
      </c>
    </row>
    <row r="584" spans="1:21">
      <c r="A584" t="s">
        <v>1111</v>
      </c>
      <c r="B584" t="s">
        <v>45</v>
      </c>
    </row>
    <row r="585" spans="1:21">
      <c r="A585" t="s">
        <v>1112</v>
      </c>
      <c r="B585" t="s">
        <v>1113</v>
      </c>
      <c r="Q585" s="1"/>
      <c r="S585" s="1"/>
    </row>
    <row r="586" spans="1:21">
      <c r="A586" t="s">
        <v>46</v>
      </c>
      <c r="B586" t="s">
        <v>1114</v>
      </c>
      <c r="C586" t="s">
        <v>1115</v>
      </c>
      <c r="D586" t="s">
        <v>509</v>
      </c>
      <c r="E586">
        <v>25</v>
      </c>
      <c r="F586">
        <v>69</v>
      </c>
      <c r="G586">
        <v>56</v>
      </c>
      <c r="H586">
        <v>13</v>
      </c>
      <c r="I586">
        <v>63</v>
      </c>
      <c r="J586">
        <v>69</v>
      </c>
      <c r="K586">
        <f>J586</f>
        <v>69</v>
      </c>
      <c r="L586">
        <v>63</v>
      </c>
      <c r="M586" t="s">
        <v>360</v>
      </c>
      <c r="N586">
        <v>9</v>
      </c>
      <c r="O586" t="s">
        <v>108</v>
      </c>
      <c r="P586" t="s">
        <v>479</v>
      </c>
      <c r="Q586" s="1">
        <f ca="1">IF(U$4=0,((('Attribute weighting'!$C$5*$I586+'Attribute weighting'!$D$5*$J586+'Attribute weighting'!$E$5*$L586)+('Attribute weighting'!$B$5*$G586))),(((0.4*$I586+0.3*$J586+0.7*$K586+0.05*$L586)+(0.75*($G586+38)))/2.2))</f>
        <v>62.599999999999994</v>
      </c>
      <c r="R586" t="s">
        <v>477</v>
      </c>
      <c r="S586" s="1">
        <f ca="1">(((0.4*$I586+0.3*$J586+0.7*$K586+0.05*$L586)/1.45))</f>
        <v>67.137931034482762</v>
      </c>
      <c r="T586" s="1" t="s">
        <v>478</v>
      </c>
      <c r="U586" s="1">
        <f>($G586+38)</f>
        <v>94</v>
      </c>
    </row>
    <row r="587" spans="1:21">
      <c r="A587" t="s">
        <v>51</v>
      </c>
      <c r="B587" t="s">
        <v>1116</v>
      </c>
      <c r="C587" t="s">
        <v>207</v>
      </c>
      <c r="D587" t="s">
        <v>139</v>
      </c>
      <c r="E587">
        <v>25</v>
      </c>
      <c r="F587">
        <v>69</v>
      </c>
      <c r="G587">
        <v>6</v>
      </c>
      <c r="H587">
        <v>13</v>
      </c>
      <c r="I587">
        <v>38</v>
      </c>
      <c r="J587">
        <v>38</v>
      </c>
      <c r="K587">
        <f>J587</f>
        <v>38</v>
      </c>
      <c r="L587">
        <v>38</v>
      </c>
      <c r="M587" t="s">
        <v>49</v>
      </c>
      <c r="N587">
        <v>4</v>
      </c>
      <c r="O587" t="s">
        <v>50</v>
      </c>
      <c r="P587" t="s">
        <v>479</v>
      </c>
      <c r="Q587" s="1">
        <f ca="1">IF(U$4=0,((('Attribute weighting'!$C$5*$I587+'Attribute weighting'!$D$5*$J587+'Attribute weighting'!$E$5*$L587)+('Attribute weighting'!$B$5*$G587))),(((0.4*$I587+0.3*$J587+0.7*$K587+0.05*$L587)+(0.75*($G587+38)))/2.2))</f>
        <v>25.200000000000003</v>
      </c>
      <c r="R587" t="s">
        <v>477</v>
      </c>
      <c r="S587" s="1">
        <f ca="1">(((0.4*$I587+0.3*$J587+0.7*$K587+0.05*$L587)/1.45))</f>
        <v>38</v>
      </c>
      <c r="T587" s="1" t="s">
        <v>478</v>
      </c>
      <c r="U587" s="1">
        <f>($G587+38)</f>
        <v>44</v>
      </c>
    </row>
    <row r="588" spans="1:21">
      <c r="A588" t="s">
        <v>54</v>
      </c>
      <c r="B588" t="s">
        <v>1118</v>
      </c>
      <c r="C588" t="s">
        <v>133</v>
      </c>
      <c r="D588" t="s">
        <v>56</v>
      </c>
      <c r="E588">
        <v>38</v>
      </c>
      <c r="F588">
        <v>69</v>
      </c>
      <c r="G588">
        <v>38</v>
      </c>
      <c r="H588">
        <v>38</v>
      </c>
      <c r="I588">
        <v>31</v>
      </c>
      <c r="J588">
        <v>31</v>
      </c>
      <c r="K588" t="s">
        <v>62</v>
      </c>
      <c r="L588">
        <v>3</v>
      </c>
      <c r="M588">
        <v>7</v>
      </c>
      <c r="N588" t="s">
        <v>82</v>
      </c>
      <c r="P588" t="s">
        <v>478</v>
      </c>
      <c r="Q588" s="1">
        <f ca="1">IF(U$3=0,IF(H588&gt;88,G588+3,G588),((G588+0.2*H588)/1.15))</f>
        <v>38</v>
      </c>
      <c r="R588" t="s">
        <v>480</v>
      </c>
      <c r="S588" s="1">
        <f ca="1">('Attribute weighting'!$B$11*(E588)+'Attribute weighting'!$C$11*(G588)+'Attribute weighting'!$D$11*(J588))</f>
        <v>35.409999999999997</v>
      </c>
    </row>
    <row r="589" spans="1:21">
      <c r="A589" t="s">
        <v>59</v>
      </c>
      <c r="B589" t="s">
        <v>1117</v>
      </c>
      <c r="C589" t="s">
        <v>240</v>
      </c>
      <c r="D589" t="s">
        <v>266</v>
      </c>
      <c r="E589">
        <v>38</v>
      </c>
      <c r="F589">
        <v>69</v>
      </c>
      <c r="G589">
        <v>31</v>
      </c>
      <c r="H589">
        <v>38</v>
      </c>
      <c r="I589">
        <v>50</v>
      </c>
      <c r="J589">
        <v>69</v>
      </c>
      <c r="K589" t="s">
        <v>250</v>
      </c>
      <c r="L589">
        <v>9</v>
      </c>
      <c r="M589">
        <v>8</v>
      </c>
      <c r="N589" t="s">
        <v>204</v>
      </c>
      <c r="P589" t="s">
        <v>478</v>
      </c>
      <c r="Q589" s="1">
        <f ca="1">IF(U$3=0,IF(H589&gt;88,G589+3,G589),((G589+0.2*H589)/1.15))</f>
        <v>31</v>
      </c>
      <c r="R589" t="s">
        <v>480</v>
      </c>
      <c r="S589" s="1">
        <f ca="1">('Attribute weighting'!$B$11*(E589)+'Attribute weighting'!$C$11*(G589)+'Attribute weighting'!$D$11*(J589))</f>
        <v>45.41</v>
      </c>
    </row>
    <row r="590" spans="1:21">
      <c r="A590" t="s">
        <v>64</v>
      </c>
      <c r="B590" t="s">
        <v>1119</v>
      </c>
      <c r="C590" t="s">
        <v>345</v>
      </c>
      <c r="D590" t="s">
        <v>70</v>
      </c>
      <c r="E590">
        <v>38</v>
      </c>
      <c r="F590">
        <v>69</v>
      </c>
      <c r="G590">
        <v>31</v>
      </c>
      <c r="H590">
        <v>38</v>
      </c>
      <c r="I590">
        <v>50</v>
      </c>
      <c r="J590">
        <v>25</v>
      </c>
      <c r="K590" t="s">
        <v>66</v>
      </c>
      <c r="L590">
        <v>2</v>
      </c>
      <c r="M590">
        <v>7</v>
      </c>
      <c r="N590" t="s">
        <v>82</v>
      </c>
      <c r="P590" t="s">
        <v>478</v>
      </c>
      <c r="Q590" s="1">
        <f ca="1">IF(U$3=0,IF(H590&gt;88,G590+3,G590),((G590+0.2*H590)/1.15))</f>
        <v>31</v>
      </c>
      <c r="R590" t="s">
        <v>480</v>
      </c>
      <c r="S590" s="1">
        <f ca="1">('Attribute weighting'!$B$11*(E590)+'Attribute weighting'!$C$11*(G590)+'Attribute weighting'!$D$11*(J590))</f>
        <v>29.13</v>
      </c>
    </row>
    <row r="591" spans="1:21">
      <c r="A591" t="s">
        <v>68</v>
      </c>
      <c r="B591" t="s">
        <v>1120</v>
      </c>
      <c r="C591" t="s">
        <v>355</v>
      </c>
      <c r="D591" t="s">
        <v>155</v>
      </c>
      <c r="E591">
        <v>38</v>
      </c>
      <c r="F591">
        <v>69</v>
      </c>
      <c r="G591">
        <v>38</v>
      </c>
      <c r="H591">
        <v>31</v>
      </c>
      <c r="I591">
        <v>50</v>
      </c>
      <c r="J591">
        <v>25</v>
      </c>
      <c r="K591" t="s">
        <v>250</v>
      </c>
      <c r="L591">
        <v>2</v>
      </c>
      <c r="M591">
        <v>7</v>
      </c>
      <c r="N591" t="s">
        <v>108</v>
      </c>
      <c r="P591" t="s">
        <v>478</v>
      </c>
      <c r="Q591" s="1">
        <f ca="1">IF(U$3=0,IF(H591&gt;88,G591+3,G591),((G591+0.2*H591)/1.15))</f>
        <v>38</v>
      </c>
      <c r="R591" t="s">
        <v>480</v>
      </c>
      <c r="S591" s="1">
        <f ca="1">('Attribute weighting'!$B$11*(E591)+'Attribute weighting'!$C$11*(G591)+'Attribute weighting'!$D$11*(J591))</f>
        <v>33.19</v>
      </c>
    </row>
    <row r="592" spans="1:21">
      <c r="A592" t="s">
        <v>71</v>
      </c>
      <c r="B592" t="s">
        <v>1121</v>
      </c>
      <c r="C592" t="s">
        <v>176</v>
      </c>
      <c r="D592" t="s">
        <v>208</v>
      </c>
      <c r="E592">
        <v>31</v>
      </c>
      <c r="F592">
        <v>69</v>
      </c>
      <c r="G592">
        <v>38</v>
      </c>
      <c r="H592">
        <v>13</v>
      </c>
      <c r="I592">
        <v>50</v>
      </c>
      <c r="J592">
        <v>56</v>
      </c>
      <c r="K592" t="s">
        <v>150</v>
      </c>
      <c r="L592">
        <v>7</v>
      </c>
      <c r="M592">
        <v>13</v>
      </c>
      <c r="N592" t="s">
        <v>63</v>
      </c>
      <c r="S592" s="1">
        <f ca="1">('Attribute weighting'!$B$11*(E592)+'Attribute weighting'!$C$11*(G592)+'Attribute weighting'!$D$11*(J592))</f>
        <v>44.31</v>
      </c>
    </row>
    <row r="593" spans="1:19">
      <c r="A593" t="s">
        <v>76</v>
      </c>
      <c r="B593" t="s">
        <v>1122</v>
      </c>
      <c r="C593" t="s">
        <v>336</v>
      </c>
      <c r="D593" t="s">
        <v>239</v>
      </c>
      <c r="E593">
        <v>31</v>
      </c>
      <c r="F593">
        <v>69</v>
      </c>
      <c r="G593">
        <v>31</v>
      </c>
      <c r="H593">
        <v>13</v>
      </c>
      <c r="I593">
        <v>50</v>
      </c>
      <c r="J593">
        <v>50</v>
      </c>
      <c r="K593" t="s">
        <v>150</v>
      </c>
      <c r="L593">
        <v>6</v>
      </c>
      <c r="M593">
        <v>11</v>
      </c>
      <c r="N593" t="s">
        <v>63</v>
      </c>
      <c r="S593" s="1">
        <f ca="1">('Attribute weighting'!$B$11*(E593)+'Attribute weighting'!$C$11*(G593)+'Attribute weighting'!$D$11*(J593))</f>
        <v>38.03</v>
      </c>
    </row>
    <row r="594" spans="1:19">
      <c r="A594" t="s">
        <v>79</v>
      </c>
      <c r="B594" t="s">
        <v>1123</v>
      </c>
      <c r="C594" t="s">
        <v>284</v>
      </c>
      <c r="D594" t="s">
        <v>78</v>
      </c>
      <c r="E594">
        <v>31</v>
      </c>
      <c r="F594">
        <v>69</v>
      </c>
      <c r="G594">
        <v>31</v>
      </c>
      <c r="H594">
        <v>13</v>
      </c>
      <c r="I594">
        <v>50</v>
      </c>
      <c r="J594">
        <v>44</v>
      </c>
      <c r="K594" t="s">
        <v>150</v>
      </c>
      <c r="L594">
        <v>5</v>
      </c>
      <c r="M594">
        <v>10</v>
      </c>
      <c r="N594" t="s">
        <v>82</v>
      </c>
      <c r="S594" s="1">
        <f ca="1">('Attribute weighting'!$B$11*(E594)+'Attribute weighting'!$C$11*(G594)+'Attribute weighting'!$D$11*(J594))</f>
        <v>35.81</v>
      </c>
    </row>
    <row r="595" spans="1:19">
      <c r="A595" t="s">
        <v>83</v>
      </c>
      <c r="B595" t="s">
        <v>1124</v>
      </c>
      <c r="C595" t="s">
        <v>316</v>
      </c>
      <c r="D595" t="s">
        <v>256</v>
      </c>
      <c r="E595">
        <v>25</v>
      </c>
      <c r="F595">
        <v>69</v>
      </c>
      <c r="G595">
        <v>25</v>
      </c>
      <c r="H595">
        <v>13</v>
      </c>
      <c r="I595">
        <v>50</v>
      </c>
      <c r="J595">
        <v>44</v>
      </c>
      <c r="K595" t="s">
        <v>150</v>
      </c>
      <c r="L595">
        <v>5</v>
      </c>
      <c r="M595">
        <v>7</v>
      </c>
      <c r="N595" t="s">
        <v>108</v>
      </c>
      <c r="S595" s="1">
        <f ca="1">('Attribute weighting'!$B$11*(E595)+'Attribute weighting'!$C$11*(G595)+'Attribute weighting'!$D$11*(J595))</f>
        <v>32.03</v>
      </c>
    </row>
    <row r="596" spans="1:19">
      <c r="A596" t="s">
        <v>86</v>
      </c>
      <c r="B596" t="s">
        <v>1125</v>
      </c>
      <c r="C596" t="s">
        <v>292</v>
      </c>
      <c r="D596" t="s">
        <v>165</v>
      </c>
      <c r="E596">
        <v>25</v>
      </c>
      <c r="F596">
        <v>69</v>
      </c>
      <c r="G596">
        <v>50</v>
      </c>
      <c r="H596">
        <v>63</v>
      </c>
      <c r="I596">
        <v>50</v>
      </c>
      <c r="J596">
        <v>63</v>
      </c>
      <c r="K596" t="s">
        <v>150</v>
      </c>
      <c r="L596">
        <v>8</v>
      </c>
      <c r="M596">
        <v>10</v>
      </c>
      <c r="N596" t="s">
        <v>286</v>
      </c>
      <c r="S596" s="1">
        <f ca="1">('Attribute weighting'!$B$11*(E596)+'Attribute weighting'!$C$11*(G596)+'Attribute weighting'!$D$11*(J596))</f>
        <v>53.559999999999995</v>
      </c>
    </row>
    <row r="597" spans="1:19">
      <c r="A597" t="s">
        <v>89</v>
      </c>
      <c r="B597" t="s">
        <v>1126</v>
      </c>
      <c r="C597" t="s">
        <v>339</v>
      </c>
      <c r="D597" t="s">
        <v>238</v>
      </c>
      <c r="E597">
        <v>25</v>
      </c>
      <c r="F597">
        <v>69</v>
      </c>
      <c r="G597">
        <v>19</v>
      </c>
      <c r="H597">
        <v>50</v>
      </c>
      <c r="I597">
        <v>50</v>
      </c>
      <c r="J597">
        <v>25</v>
      </c>
      <c r="K597" t="s">
        <v>150</v>
      </c>
      <c r="L597">
        <v>2</v>
      </c>
      <c r="M597">
        <v>8</v>
      </c>
      <c r="N597" t="s">
        <v>108</v>
      </c>
      <c r="S597" s="1">
        <f ca="1">('Attribute weighting'!$B$11*(E597)+'Attribute weighting'!$C$11*(G597)+'Attribute weighting'!$D$11*(J597))</f>
        <v>21.52</v>
      </c>
    </row>
    <row r="598" spans="1:19">
      <c r="A598" t="s">
        <v>92</v>
      </c>
      <c r="B598" t="s">
        <v>1127</v>
      </c>
      <c r="C598" t="s">
        <v>350</v>
      </c>
      <c r="D598" t="s">
        <v>172</v>
      </c>
      <c r="E598">
        <v>25</v>
      </c>
      <c r="F598">
        <v>69</v>
      </c>
      <c r="G598">
        <v>31</v>
      </c>
      <c r="H598">
        <v>38</v>
      </c>
      <c r="R598" s="1">
        <f>MAX(Q586:Q587)</f>
        <v>62.599999999999994</v>
      </c>
      <c r="S598" t="s">
        <v>475</v>
      </c>
    </row>
    <row r="599" spans="1:19">
      <c r="A599" t="s">
        <v>95</v>
      </c>
      <c r="B599" t="s">
        <v>1128</v>
      </c>
      <c r="C599" t="s">
        <v>274</v>
      </c>
      <c r="D599" t="s">
        <v>261</v>
      </c>
      <c r="E599">
        <v>25</v>
      </c>
      <c r="F599">
        <v>69</v>
      </c>
      <c r="G599">
        <v>19</v>
      </c>
      <c r="H599">
        <v>50</v>
      </c>
      <c r="R599" s="1">
        <f>MAX(Q588:Q591)</f>
        <v>38</v>
      </c>
      <c r="S599" t="s">
        <v>476</v>
      </c>
    </row>
    <row r="600" spans="1:19">
      <c r="A600" t="s">
        <v>97</v>
      </c>
      <c r="B600" t="s">
        <v>1129</v>
      </c>
      <c r="C600" t="s">
        <v>209</v>
      </c>
      <c r="D600" t="s">
        <v>96</v>
      </c>
      <c r="E600">
        <v>25</v>
      </c>
      <c r="F600">
        <v>69</v>
      </c>
      <c r="G600">
        <v>19</v>
      </c>
      <c r="H600">
        <v>38</v>
      </c>
      <c r="R600" s="1">
        <f>U586</f>
        <v>94</v>
      </c>
      <c r="S600" t="s">
        <v>481</v>
      </c>
    </row>
    <row r="601" spans="1:19">
      <c r="A601" t="s">
        <v>100</v>
      </c>
      <c r="B601" t="s">
        <v>1018</v>
      </c>
      <c r="C601" t="s">
        <v>735</v>
      </c>
      <c r="D601" t="s">
        <v>275</v>
      </c>
      <c r="E601">
        <v>25</v>
      </c>
      <c r="F601">
        <v>69</v>
      </c>
      <c r="G601">
        <v>25</v>
      </c>
      <c r="H601">
        <v>50</v>
      </c>
      <c r="R601" s="1">
        <f>0.7*MAX(S589:S597)+0.3*LARGE(S592:S597,2)</f>
        <v>50.784999999999997</v>
      </c>
      <c r="S601" t="s">
        <v>1636</v>
      </c>
    </row>
    <row r="602" spans="1:19">
      <c r="A602" t="s">
        <v>102</v>
      </c>
      <c r="B602" t="s">
        <v>1130</v>
      </c>
      <c r="C602" t="s">
        <v>337</v>
      </c>
      <c r="D602" t="s">
        <v>104</v>
      </c>
      <c r="E602">
        <v>25</v>
      </c>
      <c r="F602">
        <v>69</v>
      </c>
      <c r="G602">
        <v>25</v>
      </c>
      <c r="H602">
        <v>50</v>
      </c>
      <c r="R602" s="1">
        <f>(AVERAGE(H598:H602)+MIN(H598,H598:H602))/2</f>
        <v>41.6</v>
      </c>
      <c r="S602" t="s">
        <v>470</v>
      </c>
    </row>
    <row r="603" spans="1:19">
      <c r="A603" t="s">
        <v>105</v>
      </c>
      <c r="B603" t="s">
        <v>1131</v>
      </c>
      <c r="C603" t="s">
        <v>190</v>
      </c>
      <c r="D603" t="s">
        <v>247</v>
      </c>
      <c r="E603">
        <v>31</v>
      </c>
      <c r="F603">
        <v>44</v>
      </c>
      <c r="G603">
        <v>50</v>
      </c>
      <c r="H603">
        <v>50</v>
      </c>
      <c r="I603">
        <v>19</v>
      </c>
      <c r="J603">
        <v>69</v>
      </c>
      <c r="K603" t="s">
        <v>1132</v>
      </c>
      <c r="L603" t="s">
        <v>50</v>
      </c>
      <c r="P603" s="1">
        <f ca="1">IF(U$3=0,'Attribute weighting'!$B$15*E603+'Attribute weighting'!$C$15*F603+'Attribute weighting'!$D$15*G603+'Attribute weighting'!$E$15*H603+'Attribute weighting'!$F$15*I603,E603+F603+0.5*G603+0.5*H603+3*I603)</f>
        <v>43.45</v>
      </c>
      <c r="R603" s="1"/>
    </row>
    <row r="604" spans="1:19">
      <c r="A604" t="s">
        <v>109</v>
      </c>
      <c r="B604" t="s">
        <v>1133</v>
      </c>
      <c r="C604" t="s">
        <v>302</v>
      </c>
      <c r="D604" t="s">
        <v>113</v>
      </c>
      <c r="E604">
        <v>25</v>
      </c>
      <c r="F604">
        <v>31</v>
      </c>
      <c r="G604">
        <v>38</v>
      </c>
      <c r="H604">
        <v>50</v>
      </c>
      <c r="I604">
        <v>31</v>
      </c>
      <c r="J604">
        <v>44</v>
      </c>
      <c r="K604" t="s">
        <v>704</v>
      </c>
      <c r="L604" t="s">
        <v>293</v>
      </c>
      <c r="P604" s="1">
        <f ca="1">IF(U$3=0,'Attribute weighting'!$B$15*E604+'Attribute weighting'!$C$15*F604+'Attribute weighting'!$D$15*G604+'Attribute weighting'!$E$15*H604+'Attribute weighting'!$F$15*I604,E604+F604+0.5*G604+0.5*H604+3*I604)</f>
        <v>39.65</v>
      </c>
      <c r="R604" s="1"/>
    </row>
    <row r="605" spans="1:19">
      <c r="A605" t="s">
        <v>111</v>
      </c>
      <c r="B605" t="s">
        <v>1134</v>
      </c>
      <c r="C605" t="s">
        <v>130</v>
      </c>
      <c r="D605" t="s">
        <v>107</v>
      </c>
      <c r="E605">
        <v>38</v>
      </c>
      <c r="F605">
        <v>50</v>
      </c>
      <c r="G605">
        <v>56</v>
      </c>
      <c r="H605">
        <v>69</v>
      </c>
      <c r="I605">
        <v>31</v>
      </c>
      <c r="J605">
        <v>75</v>
      </c>
      <c r="K605" t="s">
        <v>1135</v>
      </c>
      <c r="L605" t="s">
        <v>349</v>
      </c>
      <c r="P605" s="1">
        <f ca="1">IF(U$3=0,'Attribute weighting'!$B$15*E605+'Attribute weighting'!$C$15*F605+'Attribute weighting'!$D$15*G605+'Attribute weighting'!$E$15*H605+'Attribute weighting'!$F$15*I605,E605+F605+0.5*G605+0.5*H605+3*I605)</f>
        <v>56.45</v>
      </c>
      <c r="R605" s="1"/>
    </row>
    <row r="606" spans="1:19">
      <c r="A606" t="s">
        <v>114</v>
      </c>
      <c r="B606" t="s">
        <v>1136</v>
      </c>
      <c r="C606" t="s">
        <v>867</v>
      </c>
      <c r="D606" t="s">
        <v>184</v>
      </c>
      <c r="E606">
        <v>25</v>
      </c>
      <c r="F606">
        <v>31</v>
      </c>
      <c r="G606">
        <v>38</v>
      </c>
      <c r="H606">
        <v>44</v>
      </c>
      <c r="I606">
        <v>19</v>
      </c>
      <c r="J606">
        <v>44</v>
      </c>
      <c r="K606" t="s">
        <v>201</v>
      </c>
      <c r="L606" t="s">
        <v>50</v>
      </c>
      <c r="P606" s="1">
        <f ca="1">IF(U$3=0,'Attribute weighting'!$B$18*E606+'Attribute weighting'!$C$18*F606+'Attribute weighting'!$D$18*G606+'Attribute weighting'!$E$18*H606+'Attribute weighting'!$F$18*I606,E606+F606+0.5*G606+0.5*H606+3*I606)</f>
        <v>27.970000000000002</v>
      </c>
      <c r="R606" s="1">
        <f ca="1">(0.3*AVERAGE(P603:P605)+0.7*MAX(P603:P605))</f>
        <v>53.47</v>
      </c>
      <c r="S606" t="s">
        <v>1701</v>
      </c>
    </row>
    <row r="607" spans="1:19">
      <c r="A607" t="s">
        <v>116</v>
      </c>
      <c r="B607" t="s">
        <v>1137</v>
      </c>
      <c r="C607" t="s">
        <v>103</v>
      </c>
      <c r="D607" t="s">
        <v>110</v>
      </c>
      <c r="E607">
        <v>38</v>
      </c>
      <c r="F607">
        <v>50</v>
      </c>
      <c r="G607">
        <v>56</v>
      </c>
      <c r="H607">
        <v>69</v>
      </c>
      <c r="I607">
        <v>19</v>
      </c>
      <c r="J607">
        <v>63</v>
      </c>
      <c r="K607" t="s">
        <v>74</v>
      </c>
      <c r="L607" t="s">
        <v>50</v>
      </c>
      <c r="P607" s="1">
        <f ca="1">IF(U$3=0,'Attribute weighting'!$B$18*E607+'Attribute weighting'!$C$18*F607+'Attribute weighting'!$D$18*G607+'Attribute weighting'!$E$18*H607+'Attribute weighting'!$F$18*I607,E607+F607+0.5*G607+0.5*H607+3*I607)</f>
        <v>41.39</v>
      </c>
      <c r="R607" s="1">
        <f ca="1">(AVERAGE(E606:E609)+AVERAGE(F606:F609)+(0.5*AVERAGE(G606:G609)))</f>
        <v>91.5</v>
      </c>
      <c r="S607" t="s">
        <v>471</v>
      </c>
    </row>
    <row r="608" spans="1:19">
      <c r="A608" t="s">
        <v>119</v>
      </c>
      <c r="B608" t="s">
        <v>1138</v>
      </c>
      <c r="C608" t="s">
        <v>327</v>
      </c>
      <c r="D608" t="s">
        <v>121</v>
      </c>
      <c r="E608">
        <v>25</v>
      </c>
      <c r="F608">
        <v>31</v>
      </c>
      <c r="G608">
        <v>38</v>
      </c>
      <c r="H608">
        <v>44</v>
      </c>
      <c r="I608">
        <v>31</v>
      </c>
      <c r="J608">
        <v>44</v>
      </c>
      <c r="K608" t="s">
        <v>66</v>
      </c>
      <c r="L608" t="s">
        <v>204</v>
      </c>
      <c r="P608" s="1">
        <f ca="1">IF(U$3=0,'Attribute weighting'!$B$18*E608+'Attribute weighting'!$C$18*F608+'Attribute weighting'!$D$18*G608+'Attribute weighting'!$E$18*H608+'Attribute weighting'!$F$18*I608,E608+F608+0.5*G608+0.5*H608+3*I608)</f>
        <v>30.37</v>
      </c>
      <c r="R608" s="1">
        <f ca="1">0.3*AVERAGE(H606:H609)+0.7*MAX(H606:H609)</f>
        <v>64.8</v>
      </c>
      <c r="S608" t="s">
        <v>486</v>
      </c>
    </row>
    <row r="609" spans="1:21">
      <c r="A609" t="s">
        <v>122</v>
      </c>
      <c r="B609" t="s">
        <v>1139</v>
      </c>
      <c r="C609" t="s">
        <v>84</v>
      </c>
      <c r="D609" t="s">
        <v>115</v>
      </c>
      <c r="E609">
        <v>31</v>
      </c>
      <c r="F609">
        <v>44</v>
      </c>
      <c r="G609">
        <v>50</v>
      </c>
      <c r="H609">
        <v>63</v>
      </c>
      <c r="I609">
        <v>31</v>
      </c>
      <c r="J609">
        <v>75</v>
      </c>
      <c r="K609" t="s">
        <v>1132</v>
      </c>
      <c r="L609" t="s">
        <v>204</v>
      </c>
      <c r="P609" s="1">
        <f ca="1">IF(U$3=0,'Attribute weighting'!$B$18*E609+'Attribute weighting'!$C$18*F609+'Attribute weighting'!$D$18*G609+'Attribute weighting'!$E$18*H609+'Attribute weighting'!$F$18*I609,E609+F609+0.5*G609+0.5*H609+3*I609)</f>
        <v>38.660000000000004</v>
      </c>
      <c r="R609" s="1">
        <f ca="1">0.3*AVERAGE(I606:I609)+0.7*MAX(I606:I609)</f>
        <v>29.2</v>
      </c>
      <c r="S609" t="s">
        <v>487</v>
      </c>
    </row>
    <row r="610" spans="1:21">
      <c r="A610" t="s">
        <v>126</v>
      </c>
      <c r="B610" t="s">
        <v>1140</v>
      </c>
      <c r="C610" t="s">
        <v>363</v>
      </c>
      <c r="D610" t="s">
        <v>188</v>
      </c>
      <c r="E610">
        <v>38</v>
      </c>
      <c r="F610">
        <v>50</v>
      </c>
      <c r="G610">
        <v>44</v>
      </c>
      <c r="H610">
        <v>50</v>
      </c>
      <c r="I610">
        <v>50</v>
      </c>
      <c r="J610">
        <v>69</v>
      </c>
      <c r="K610" t="s">
        <v>66</v>
      </c>
      <c r="L610" t="s">
        <v>319</v>
      </c>
      <c r="P610" s="1">
        <f ca="1">IF(U$3=0,'Attribute weighting'!$B$21*E610+'Attribute weighting'!$C$21*F610+'Attribute weighting'!$D$21*G610+'Attribute weighting'!$E$21*H610+'Attribute weighting'!$F$21*I610,E610+F610+0.5*G610+0.5*H610+3*I610)</f>
        <v>46.400000000000006</v>
      </c>
      <c r="R610" s="1">
        <f ca="1">'Attribute weighting'!$A$32*(LARGE(P606:P609,1))+'Attribute weighting'!$B$32*(LARGE(P606:P609,2))+'Attribute weighting'!$C$32*(LARGE(P606:P609,3))+'Attribute weighting'!$D$32*(LARGE(P606:P609,4))</f>
        <v>35.956000000000003</v>
      </c>
      <c r="S610" t="s">
        <v>488</v>
      </c>
    </row>
    <row r="611" spans="1:21">
      <c r="A611" t="s">
        <v>129</v>
      </c>
      <c r="B611" t="s">
        <v>1141</v>
      </c>
      <c r="C611" t="s">
        <v>562</v>
      </c>
      <c r="D611" t="s">
        <v>264</v>
      </c>
      <c r="E611">
        <v>38</v>
      </c>
      <c r="F611">
        <v>50</v>
      </c>
      <c r="G611">
        <v>38</v>
      </c>
      <c r="H611">
        <v>31</v>
      </c>
      <c r="I611">
        <v>50</v>
      </c>
      <c r="J611">
        <v>63</v>
      </c>
      <c r="K611" t="s">
        <v>66</v>
      </c>
      <c r="L611" t="s">
        <v>319</v>
      </c>
      <c r="P611" s="1">
        <f ca="1">IF(U$3=0,'Attribute weighting'!$B$21*E611+'Attribute weighting'!$C$21*F611+'Attribute weighting'!$D$21*G611+'Attribute weighting'!$E$21*H611+'Attribute weighting'!$F$21*I611,E611+F611+0.5*G611+0.5*H611+3*I611)</f>
        <v>45.150000000000006</v>
      </c>
      <c r="R611" s="1">
        <f ca="1">(AVERAGE(E610:E613)+AVERAGE(F610:F613)+(0.5*AVERAGE(G610:G613)))/2.5</f>
        <v>34.799999999999997</v>
      </c>
      <c r="S611" t="s">
        <v>472</v>
      </c>
    </row>
    <row r="612" spans="1:21">
      <c r="A612" t="s">
        <v>132</v>
      </c>
      <c r="B612" t="s">
        <v>1142</v>
      </c>
      <c r="C612" t="s">
        <v>252</v>
      </c>
      <c r="D612" t="s">
        <v>220</v>
      </c>
      <c r="E612">
        <v>25</v>
      </c>
      <c r="F612">
        <v>31</v>
      </c>
      <c r="G612">
        <v>19</v>
      </c>
      <c r="H612">
        <v>50</v>
      </c>
      <c r="I612">
        <v>56</v>
      </c>
      <c r="J612">
        <v>31</v>
      </c>
      <c r="K612" t="s">
        <v>704</v>
      </c>
      <c r="L612" t="s">
        <v>630</v>
      </c>
      <c r="P612" s="1">
        <f ca="1">IF(U$3=0,'Attribute weighting'!$B$21*E612+'Attribute weighting'!$C$21*F612+'Attribute weighting'!$D$21*G612+'Attribute weighting'!$E$21*H612+'Attribute weighting'!$F$21*I612,E612+F612+0.5*G612+0.5*H612+3*I612)</f>
        <v>38.450000000000003</v>
      </c>
      <c r="R612" s="1">
        <f ca="1">0.7*MAX(I610:I613)+0.3*AVERAGE(I610:I613)</f>
        <v>52.774999999999991</v>
      </c>
      <c r="S612" t="s">
        <v>473</v>
      </c>
    </row>
    <row r="613" spans="1:21">
      <c r="A613" t="s">
        <v>135</v>
      </c>
      <c r="B613" t="s">
        <v>1143</v>
      </c>
      <c r="C613" t="s">
        <v>152</v>
      </c>
      <c r="D613" t="s">
        <v>136</v>
      </c>
      <c r="E613">
        <v>25</v>
      </c>
      <c r="F613">
        <v>31</v>
      </c>
      <c r="G613">
        <v>19</v>
      </c>
      <c r="H613">
        <v>31</v>
      </c>
      <c r="I613">
        <v>25</v>
      </c>
      <c r="J613">
        <v>19</v>
      </c>
      <c r="K613" t="s">
        <v>74</v>
      </c>
      <c r="L613" t="s">
        <v>245</v>
      </c>
      <c r="P613" s="1">
        <f ca="1">IF(U$3=0,'Attribute weighting'!$B$21*E613+'Attribute weighting'!$C$21*F613+'Attribute weighting'!$D$21*G613+'Attribute weighting'!$E$21*H613+'Attribute weighting'!$F$21*I613,E613+F613+0.5*G613+0.5*H613+3*I613)</f>
        <v>26.650000000000002</v>
      </c>
      <c r="R613" s="1">
        <f ca="1">0.4*MAX(H610:H613)+0.4*MIN(H610:H613)+0.2*AVERAGE(H610:H613)</f>
        <v>40.5</v>
      </c>
      <c r="S613" t="s">
        <v>474</v>
      </c>
    </row>
    <row r="614" spans="1:21">
      <c r="A614" t="s">
        <v>137</v>
      </c>
      <c r="B614" t="s">
        <v>1144</v>
      </c>
      <c r="C614" t="s">
        <v>163</v>
      </c>
      <c r="D614" t="s">
        <v>53</v>
      </c>
      <c r="E614">
        <v>56</v>
      </c>
      <c r="F614">
        <v>81</v>
      </c>
      <c r="G614">
        <v>81</v>
      </c>
      <c r="H614">
        <v>31</v>
      </c>
      <c r="I614">
        <v>50</v>
      </c>
      <c r="J614">
        <v>25</v>
      </c>
      <c r="K614" t="s">
        <v>140</v>
      </c>
      <c r="R614" s="1">
        <f ca="1">'Attribute weighting'!$A$35*(LARGE(P610:P613,1))+'Attribute weighting'!$B$35*(LARGE(P610:P613,2))+'Attribute weighting'!$C$35*(LARGE(P610:P613,3))+'Attribute weighting'!$D$35*(LARGE(P610:P613,4))</f>
        <v>43.13</v>
      </c>
      <c r="S614" t="s">
        <v>485</v>
      </c>
    </row>
    <row r="615" spans="1:21">
      <c r="A615" t="s">
        <v>141</v>
      </c>
      <c r="B615" t="s">
        <v>343</v>
      </c>
      <c r="C615" t="s">
        <v>1145</v>
      </c>
      <c r="D615" t="s">
        <v>48</v>
      </c>
      <c r="E615">
        <v>25</v>
      </c>
      <c r="F615">
        <v>56</v>
      </c>
      <c r="G615">
        <v>44</v>
      </c>
      <c r="H615">
        <v>31</v>
      </c>
      <c r="I615">
        <v>50</v>
      </c>
      <c r="J615">
        <v>31</v>
      </c>
      <c r="K615" t="s">
        <v>140</v>
      </c>
    </row>
    <row r="616" spans="1:21">
      <c r="A616" t="s">
        <v>145</v>
      </c>
      <c r="B616" t="s">
        <v>361</v>
      </c>
    </row>
    <row r="617" spans="1:21">
      <c r="A617" t="s">
        <v>147</v>
      </c>
      <c r="B617" t="s">
        <v>789</v>
      </c>
    </row>
    <row r="619" spans="1:21">
      <c r="A619" t="s">
        <v>1146</v>
      </c>
      <c r="B619" t="s">
        <v>45</v>
      </c>
    </row>
    <row r="620" spans="1:21">
      <c r="A620" t="s">
        <v>1147</v>
      </c>
      <c r="B620" t="s">
        <v>1148</v>
      </c>
      <c r="Q620" s="1"/>
      <c r="S620" s="1"/>
    </row>
    <row r="621" spans="1:21">
      <c r="A621" t="s">
        <v>46</v>
      </c>
      <c r="B621" t="s">
        <v>1149</v>
      </c>
      <c r="C621" t="s">
        <v>112</v>
      </c>
      <c r="D621" t="s">
        <v>228</v>
      </c>
      <c r="E621">
        <v>25</v>
      </c>
      <c r="F621">
        <v>69</v>
      </c>
      <c r="G621">
        <v>19</v>
      </c>
      <c r="H621">
        <v>13</v>
      </c>
      <c r="I621">
        <v>31</v>
      </c>
      <c r="J621">
        <v>44</v>
      </c>
      <c r="K621">
        <f>J621</f>
        <v>44</v>
      </c>
      <c r="L621">
        <v>31</v>
      </c>
      <c r="M621" t="s">
        <v>66</v>
      </c>
      <c r="N621">
        <v>4</v>
      </c>
      <c r="O621" t="s">
        <v>108</v>
      </c>
      <c r="P621" t="s">
        <v>479</v>
      </c>
      <c r="Q621" s="1">
        <f ca="1">IF(U$4=0,((('Attribute weighting'!$C$5*$I621+'Attribute weighting'!$D$5*$J621+'Attribute weighting'!$E$5*$L621)+('Attribute weighting'!$B$5*$G621))),(((0.4*$I621+0.3*$J621+0.7*$K621+0.05*$L621)+(0.75*($G621+38)))/2.2))</f>
        <v>31.400000000000002</v>
      </c>
      <c r="R621" t="s">
        <v>477</v>
      </c>
      <c r="S621" s="1">
        <f ca="1">(((0.4*$I621+0.3*$J621+0.7*$K621+0.05*$L621)/1.45))</f>
        <v>39.96551724137931</v>
      </c>
      <c r="T621" s="1" t="s">
        <v>478</v>
      </c>
      <c r="U621" s="1">
        <f>($G621+38)</f>
        <v>57</v>
      </c>
    </row>
    <row r="622" spans="1:21">
      <c r="A622" t="s">
        <v>51</v>
      </c>
      <c r="B622" t="s">
        <v>1150</v>
      </c>
      <c r="C622" t="s">
        <v>339</v>
      </c>
      <c r="D622" t="s">
        <v>159</v>
      </c>
      <c r="E622">
        <v>25</v>
      </c>
      <c r="F622">
        <v>69</v>
      </c>
      <c r="G622">
        <v>13</v>
      </c>
      <c r="H622">
        <v>13</v>
      </c>
      <c r="I622">
        <v>44</v>
      </c>
      <c r="J622">
        <v>38</v>
      </c>
      <c r="K622">
        <f>J622</f>
        <v>38</v>
      </c>
      <c r="L622">
        <v>38</v>
      </c>
      <c r="M622" t="s">
        <v>49</v>
      </c>
      <c r="N622">
        <v>2</v>
      </c>
      <c r="O622" t="s">
        <v>82</v>
      </c>
      <c r="P622" t="s">
        <v>479</v>
      </c>
      <c r="Q622" s="1">
        <f ca="1">IF(U$4=0,((('Attribute weighting'!$C$5*$I622+'Attribute weighting'!$D$5*$J622+'Attribute weighting'!$E$5*$L622)+('Attribute weighting'!$B$5*$G622))),(((0.4*$I622+0.3*$J622+0.7*$K622+0.05*$L622)+(0.75*($G622+38)))/2.2))</f>
        <v>28.9</v>
      </c>
      <c r="R622" t="s">
        <v>477</v>
      </c>
      <c r="S622" s="1">
        <f ca="1">(((0.4*$I622+0.3*$J622+0.7*$K622+0.05*$L622)/1.45))</f>
        <v>39.655172413793103</v>
      </c>
      <c r="T622" s="1" t="s">
        <v>478</v>
      </c>
      <c r="U622" s="1">
        <f>($G622+38)</f>
        <v>51</v>
      </c>
    </row>
    <row r="623" spans="1:21">
      <c r="A623" t="s">
        <v>54</v>
      </c>
      <c r="B623" t="s">
        <v>1151</v>
      </c>
      <c r="C623" t="s">
        <v>334</v>
      </c>
      <c r="D623" t="s">
        <v>295</v>
      </c>
      <c r="E623">
        <v>38</v>
      </c>
      <c r="F623">
        <v>69</v>
      </c>
      <c r="G623">
        <v>50</v>
      </c>
      <c r="H623">
        <v>38</v>
      </c>
      <c r="I623">
        <v>50</v>
      </c>
      <c r="J623">
        <v>38</v>
      </c>
      <c r="K623" t="s">
        <v>74</v>
      </c>
      <c r="L623">
        <v>3</v>
      </c>
      <c r="M623">
        <v>6</v>
      </c>
      <c r="N623" t="s">
        <v>82</v>
      </c>
      <c r="P623" t="s">
        <v>478</v>
      </c>
      <c r="Q623" s="1">
        <f ca="1">IF(U$3=0,IF(H623&gt;88,G623+3,G623),((G623+0.2*H623)/1.15))</f>
        <v>50</v>
      </c>
      <c r="R623" t="s">
        <v>480</v>
      </c>
      <c r="S623" s="1">
        <f ca="1">('Attribute weighting'!$B$11*(E623)+'Attribute weighting'!$C$11*(G623)+'Attribute weighting'!$D$11*(J623))</f>
        <v>44.959999999999994</v>
      </c>
    </row>
    <row r="624" spans="1:21">
      <c r="A624" t="s">
        <v>59</v>
      </c>
      <c r="B624" t="s">
        <v>1152</v>
      </c>
      <c r="C624" t="s">
        <v>327</v>
      </c>
      <c r="D624" t="s">
        <v>85</v>
      </c>
      <c r="E624">
        <v>38</v>
      </c>
      <c r="F624">
        <v>69</v>
      </c>
      <c r="G624">
        <v>44</v>
      </c>
      <c r="H624">
        <v>13</v>
      </c>
      <c r="I624">
        <v>50</v>
      </c>
      <c r="J624">
        <v>56</v>
      </c>
      <c r="K624" t="s">
        <v>150</v>
      </c>
      <c r="L624">
        <v>4</v>
      </c>
      <c r="M624">
        <v>9</v>
      </c>
      <c r="N624" t="s">
        <v>203</v>
      </c>
      <c r="P624" t="s">
        <v>478</v>
      </c>
      <c r="Q624" s="1">
        <f ca="1">IF(U$3=0,IF(H624&gt;88,G624+3,G624),((G624+0.2*H624)/1.15))</f>
        <v>44</v>
      </c>
      <c r="R624" t="s">
        <v>480</v>
      </c>
      <c r="S624" s="1">
        <f ca="1">('Attribute weighting'!$B$11*(E624)+'Attribute weighting'!$C$11*(G624)+'Attribute weighting'!$D$11*(J624))</f>
        <v>48.14</v>
      </c>
    </row>
    <row r="625" spans="1:19">
      <c r="A625" t="s">
        <v>64</v>
      </c>
      <c r="B625" t="s">
        <v>1153</v>
      </c>
      <c r="C625" t="s">
        <v>98</v>
      </c>
      <c r="D625" t="s">
        <v>127</v>
      </c>
      <c r="E625">
        <v>38</v>
      </c>
      <c r="F625">
        <v>69</v>
      </c>
      <c r="G625">
        <v>38</v>
      </c>
      <c r="H625">
        <v>38</v>
      </c>
      <c r="I625">
        <v>50</v>
      </c>
      <c r="J625">
        <v>25</v>
      </c>
      <c r="K625" t="s">
        <v>250</v>
      </c>
      <c r="L625">
        <v>1</v>
      </c>
      <c r="M625">
        <v>3</v>
      </c>
      <c r="N625" t="s">
        <v>108</v>
      </c>
      <c r="P625" t="s">
        <v>478</v>
      </c>
      <c r="Q625" s="1">
        <f ca="1">IF(U$3=0,IF(H625&gt;88,G625+3,G625),((G625+0.2*H625)/1.15))</f>
        <v>38</v>
      </c>
      <c r="R625" t="s">
        <v>480</v>
      </c>
      <c r="S625" s="1">
        <f ca="1">('Attribute weighting'!$B$11*(E625)+'Attribute weighting'!$C$11*(G625)+'Attribute weighting'!$D$11*(J625))</f>
        <v>33.19</v>
      </c>
    </row>
    <row r="626" spans="1:19">
      <c r="A626" t="s">
        <v>68</v>
      </c>
      <c r="B626" t="s">
        <v>1154</v>
      </c>
      <c r="C626" t="s">
        <v>337</v>
      </c>
      <c r="D626" t="s">
        <v>155</v>
      </c>
      <c r="E626">
        <v>44</v>
      </c>
      <c r="F626">
        <v>69</v>
      </c>
      <c r="G626">
        <v>38</v>
      </c>
      <c r="H626">
        <v>25</v>
      </c>
      <c r="I626">
        <v>50</v>
      </c>
      <c r="J626">
        <v>31</v>
      </c>
      <c r="K626" t="s">
        <v>250</v>
      </c>
      <c r="L626">
        <v>2</v>
      </c>
      <c r="M626">
        <v>5</v>
      </c>
      <c r="N626" t="s">
        <v>108</v>
      </c>
      <c r="P626" t="s">
        <v>478</v>
      </c>
      <c r="Q626" s="1">
        <f ca="1">IF(U$3=0,IF(H626&gt;88,G626+3,G626),((G626+0.2*H626)/1.15))</f>
        <v>38</v>
      </c>
      <c r="R626" t="s">
        <v>480</v>
      </c>
      <c r="S626" s="1">
        <f ca="1">('Attribute weighting'!$B$11*(E626)+'Attribute weighting'!$C$11*(G626)+'Attribute weighting'!$D$11*(J626))</f>
        <v>35.71</v>
      </c>
    </row>
    <row r="627" spans="1:19">
      <c r="A627" t="s">
        <v>71</v>
      </c>
      <c r="B627" t="s">
        <v>1155</v>
      </c>
      <c r="C627" t="s">
        <v>780</v>
      </c>
      <c r="D627" t="s">
        <v>238</v>
      </c>
      <c r="E627">
        <v>25</v>
      </c>
      <c r="F627">
        <v>69</v>
      </c>
      <c r="G627">
        <v>19</v>
      </c>
      <c r="H627">
        <v>13</v>
      </c>
      <c r="I627">
        <v>50</v>
      </c>
      <c r="J627">
        <v>69</v>
      </c>
      <c r="K627" t="s">
        <v>150</v>
      </c>
      <c r="L627">
        <v>6</v>
      </c>
      <c r="M627">
        <v>8</v>
      </c>
      <c r="N627" t="s">
        <v>203</v>
      </c>
      <c r="S627" s="1">
        <f ca="1">('Attribute weighting'!$B$11*(E627)+'Attribute weighting'!$C$11*(G627)+'Attribute weighting'!$D$11*(J627))</f>
        <v>37.799999999999997</v>
      </c>
    </row>
    <row r="628" spans="1:19">
      <c r="A628" t="s">
        <v>76</v>
      </c>
      <c r="B628" t="s">
        <v>1156</v>
      </c>
      <c r="C628" t="s">
        <v>607</v>
      </c>
      <c r="D628" t="s">
        <v>208</v>
      </c>
      <c r="E628">
        <v>31</v>
      </c>
      <c r="F628">
        <v>69</v>
      </c>
      <c r="G628">
        <v>38</v>
      </c>
      <c r="H628">
        <v>13</v>
      </c>
      <c r="I628">
        <v>50</v>
      </c>
      <c r="J628">
        <v>56</v>
      </c>
      <c r="K628" t="s">
        <v>150</v>
      </c>
      <c r="L628">
        <v>4</v>
      </c>
      <c r="M628">
        <v>9</v>
      </c>
      <c r="N628" t="s">
        <v>82</v>
      </c>
      <c r="S628" s="1">
        <f ca="1">('Attribute weighting'!$B$11*(E628)+'Attribute weighting'!$C$11*(G628)+'Attribute weighting'!$D$11*(J628))</f>
        <v>44.31</v>
      </c>
    </row>
    <row r="629" spans="1:19">
      <c r="A629" t="s">
        <v>79</v>
      </c>
      <c r="B629" t="s">
        <v>1157</v>
      </c>
      <c r="C629" t="s">
        <v>331</v>
      </c>
      <c r="D629" t="s">
        <v>153</v>
      </c>
      <c r="E629">
        <v>38</v>
      </c>
      <c r="F629">
        <v>69</v>
      </c>
      <c r="G629">
        <v>38</v>
      </c>
      <c r="H629">
        <v>38</v>
      </c>
      <c r="I629">
        <v>50</v>
      </c>
      <c r="J629">
        <v>25</v>
      </c>
      <c r="K629" t="s">
        <v>128</v>
      </c>
      <c r="L629">
        <v>1</v>
      </c>
      <c r="M629">
        <v>4</v>
      </c>
      <c r="N629" t="s">
        <v>108</v>
      </c>
      <c r="S629" s="1">
        <f ca="1">('Attribute weighting'!$B$11*(E629)+'Attribute weighting'!$C$11*(G629)+'Attribute weighting'!$D$11*(J629))</f>
        <v>33.19</v>
      </c>
    </row>
    <row r="630" spans="1:19">
      <c r="A630" t="s">
        <v>83</v>
      </c>
      <c r="B630" t="s">
        <v>1158</v>
      </c>
      <c r="C630" t="s">
        <v>214</v>
      </c>
      <c r="D630" t="s">
        <v>88</v>
      </c>
      <c r="E630">
        <v>25</v>
      </c>
      <c r="F630">
        <v>69</v>
      </c>
      <c r="G630">
        <v>25</v>
      </c>
      <c r="H630">
        <v>13</v>
      </c>
      <c r="I630">
        <v>50</v>
      </c>
      <c r="J630">
        <v>50</v>
      </c>
      <c r="K630" t="s">
        <v>150</v>
      </c>
      <c r="L630">
        <v>3</v>
      </c>
      <c r="M630">
        <v>7</v>
      </c>
      <c r="N630" t="s">
        <v>286</v>
      </c>
      <c r="S630" s="1">
        <f ca="1">('Attribute weighting'!$B$11*(E630)+'Attribute weighting'!$C$11*(G630)+'Attribute weighting'!$D$11*(J630))</f>
        <v>34.25</v>
      </c>
    </row>
    <row r="631" spans="1:19">
      <c r="A631" t="s">
        <v>86</v>
      </c>
      <c r="B631" t="s">
        <v>1159</v>
      </c>
      <c r="C631" t="s">
        <v>60</v>
      </c>
      <c r="D631" t="s">
        <v>239</v>
      </c>
      <c r="E631">
        <v>25</v>
      </c>
      <c r="F631">
        <v>69</v>
      </c>
      <c r="G631">
        <v>19</v>
      </c>
      <c r="H631">
        <v>44</v>
      </c>
      <c r="I631">
        <v>50</v>
      </c>
      <c r="J631">
        <v>38</v>
      </c>
      <c r="K631" t="s">
        <v>150</v>
      </c>
      <c r="L631">
        <v>1</v>
      </c>
      <c r="M631">
        <v>5</v>
      </c>
      <c r="N631" t="s">
        <v>108</v>
      </c>
      <c r="S631" s="1">
        <f ca="1">('Attribute weighting'!$B$11*(E631)+'Attribute weighting'!$C$11*(G631)+'Attribute weighting'!$D$11*(J631))</f>
        <v>26.33</v>
      </c>
    </row>
    <row r="632" spans="1:19">
      <c r="A632" t="s">
        <v>89</v>
      </c>
      <c r="B632" t="s">
        <v>1160</v>
      </c>
      <c r="C632" t="s">
        <v>178</v>
      </c>
      <c r="D632" t="s">
        <v>256</v>
      </c>
      <c r="E632">
        <v>25</v>
      </c>
      <c r="F632">
        <v>69</v>
      </c>
      <c r="G632">
        <v>19</v>
      </c>
      <c r="H632">
        <v>38</v>
      </c>
      <c r="I632">
        <v>50</v>
      </c>
      <c r="J632">
        <v>25</v>
      </c>
      <c r="K632" t="s">
        <v>150</v>
      </c>
      <c r="L632">
        <v>2</v>
      </c>
      <c r="M632">
        <v>5</v>
      </c>
      <c r="N632" t="s">
        <v>82</v>
      </c>
      <c r="S632" s="1">
        <f ca="1">('Attribute weighting'!$B$11*(E632)+'Attribute weighting'!$C$11*(G632)+'Attribute weighting'!$D$11*(J632))</f>
        <v>21.52</v>
      </c>
    </row>
    <row r="633" spans="1:19">
      <c r="A633" t="s">
        <v>92</v>
      </c>
      <c r="B633" t="s">
        <v>1161</v>
      </c>
      <c r="C633" t="s">
        <v>267</v>
      </c>
      <c r="D633" t="s">
        <v>118</v>
      </c>
      <c r="E633">
        <v>25</v>
      </c>
      <c r="F633">
        <v>69</v>
      </c>
      <c r="G633">
        <v>31</v>
      </c>
      <c r="H633">
        <v>38</v>
      </c>
      <c r="R633" s="1">
        <f>MAX(Q621:Q622)</f>
        <v>31.400000000000002</v>
      </c>
      <c r="S633" t="s">
        <v>475</v>
      </c>
    </row>
    <row r="634" spans="1:19">
      <c r="A634" t="s">
        <v>95</v>
      </c>
      <c r="B634" t="s">
        <v>1162</v>
      </c>
      <c r="C634" t="s">
        <v>1163</v>
      </c>
      <c r="D634" t="s">
        <v>177</v>
      </c>
      <c r="E634">
        <v>25</v>
      </c>
      <c r="F634">
        <v>69</v>
      </c>
      <c r="G634">
        <v>25</v>
      </c>
      <c r="H634">
        <v>56</v>
      </c>
      <c r="R634" s="1">
        <f>MAX(Q623:Q626)</f>
        <v>50</v>
      </c>
      <c r="S634" t="s">
        <v>476</v>
      </c>
    </row>
    <row r="635" spans="1:19">
      <c r="A635" t="s">
        <v>97</v>
      </c>
      <c r="B635" t="s">
        <v>1164</v>
      </c>
      <c r="C635" t="s">
        <v>234</v>
      </c>
      <c r="D635" t="s">
        <v>218</v>
      </c>
      <c r="E635">
        <v>25</v>
      </c>
      <c r="F635">
        <v>69</v>
      </c>
      <c r="G635">
        <v>31</v>
      </c>
      <c r="H635">
        <v>38</v>
      </c>
      <c r="R635" s="1">
        <f>U621</f>
        <v>57</v>
      </c>
      <c r="S635" t="s">
        <v>481</v>
      </c>
    </row>
    <row r="636" spans="1:19">
      <c r="A636" t="s">
        <v>100</v>
      </c>
      <c r="B636" t="s">
        <v>1165</v>
      </c>
      <c r="C636" t="s">
        <v>982</v>
      </c>
      <c r="D636" t="s">
        <v>94</v>
      </c>
      <c r="E636">
        <v>25</v>
      </c>
      <c r="F636">
        <v>69</v>
      </c>
      <c r="G636">
        <v>50</v>
      </c>
      <c r="H636">
        <v>63</v>
      </c>
      <c r="R636" s="1">
        <f>0.7*MAX(S624:S632)+0.3*LARGE(S627:S632,2)</f>
        <v>45.037999999999997</v>
      </c>
      <c r="S636" t="s">
        <v>1636</v>
      </c>
    </row>
    <row r="637" spans="1:19">
      <c r="A637" t="s">
        <v>102</v>
      </c>
      <c r="B637" t="s">
        <v>1166</v>
      </c>
      <c r="C637" t="s">
        <v>171</v>
      </c>
      <c r="D637" t="s">
        <v>259</v>
      </c>
      <c r="E637">
        <v>25</v>
      </c>
      <c r="F637">
        <v>69</v>
      </c>
      <c r="G637">
        <v>25</v>
      </c>
      <c r="H637">
        <v>56</v>
      </c>
      <c r="R637" s="1">
        <f>(AVERAGE(H633:H637)+MIN(H633,H633:H637))/2</f>
        <v>44.1</v>
      </c>
      <c r="S637" t="s">
        <v>470</v>
      </c>
    </row>
    <row r="638" spans="1:19">
      <c r="A638" t="s">
        <v>105</v>
      </c>
      <c r="B638" t="s">
        <v>1167</v>
      </c>
      <c r="C638" t="s">
        <v>335</v>
      </c>
      <c r="D638" t="s">
        <v>172</v>
      </c>
      <c r="E638">
        <v>25</v>
      </c>
      <c r="F638">
        <v>31</v>
      </c>
      <c r="G638">
        <v>38</v>
      </c>
      <c r="H638">
        <v>50</v>
      </c>
      <c r="I638">
        <v>19</v>
      </c>
      <c r="J638">
        <v>50</v>
      </c>
      <c r="K638" t="s">
        <v>180</v>
      </c>
      <c r="L638" t="s">
        <v>67</v>
      </c>
      <c r="P638" s="1">
        <f ca="1">IF(U$3=0,'Attribute weighting'!$B$15*E638+'Attribute weighting'!$C$15*F638+'Attribute weighting'!$D$15*G638+'Attribute weighting'!$E$15*H638+'Attribute weighting'!$F$15*I638,E638+F638+0.5*G638+0.5*H638+3*I638)</f>
        <v>39.050000000000004</v>
      </c>
      <c r="R638" s="1"/>
    </row>
    <row r="639" spans="1:19">
      <c r="A639" t="s">
        <v>109</v>
      </c>
      <c r="B639" t="s">
        <v>1168</v>
      </c>
      <c r="C639" t="s">
        <v>138</v>
      </c>
      <c r="D639" t="s">
        <v>96</v>
      </c>
      <c r="E639">
        <v>25</v>
      </c>
      <c r="F639">
        <v>31</v>
      </c>
      <c r="G639">
        <v>38</v>
      </c>
      <c r="H639">
        <v>44</v>
      </c>
      <c r="I639">
        <v>19</v>
      </c>
      <c r="J639">
        <v>44</v>
      </c>
      <c r="K639" t="s">
        <v>74</v>
      </c>
      <c r="L639" t="s">
        <v>67</v>
      </c>
      <c r="P639" s="1">
        <f ca="1">IF(U$3=0,'Attribute weighting'!$B$15*E639+'Attribute weighting'!$C$15*F639+'Attribute weighting'!$D$15*G639+'Attribute weighting'!$E$15*H639+'Attribute weighting'!$F$15*I639,E639+F639+0.5*G639+0.5*H639+3*I639)</f>
        <v>36.050000000000004</v>
      </c>
      <c r="R639" s="1"/>
    </row>
    <row r="640" spans="1:19">
      <c r="A640" t="s">
        <v>111</v>
      </c>
      <c r="B640" t="s">
        <v>1169</v>
      </c>
      <c r="C640" t="s">
        <v>133</v>
      </c>
      <c r="D640" t="s">
        <v>308</v>
      </c>
      <c r="E640">
        <v>31</v>
      </c>
      <c r="F640">
        <v>44</v>
      </c>
      <c r="G640">
        <v>50</v>
      </c>
      <c r="H640">
        <v>56</v>
      </c>
      <c r="I640">
        <v>19</v>
      </c>
      <c r="J640">
        <v>56</v>
      </c>
      <c r="K640" t="s">
        <v>847</v>
      </c>
      <c r="L640" t="s">
        <v>82</v>
      </c>
      <c r="P640" s="1">
        <f ca="1">IF(U$3=0,'Attribute weighting'!$B$15*E640+'Attribute weighting'!$C$15*F640+'Attribute weighting'!$D$15*G640+'Attribute weighting'!$E$15*H640+'Attribute weighting'!$F$15*I640,E640+F640+0.5*G640+0.5*H640+3*I640)</f>
        <v>46.45</v>
      </c>
      <c r="R640" s="1"/>
    </row>
    <row r="641" spans="1:21">
      <c r="A641" t="s">
        <v>114</v>
      </c>
      <c r="B641" t="s">
        <v>1170</v>
      </c>
      <c r="C641" t="s">
        <v>80</v>
      </c>
      <c r="D641" t="s">
        <v>121</v>
      </c>
      <c r="E641">
        <v>31</v>
      </c>
      <c r="F641">
        <v>44</v>
      </c>
      <c r="G641">
        <v>56</v>
      </c>
      <c r="H641">
        <v>63</v>
      </c>
      <c r="I641">
        <v>19</v>
      </c>
      <c r="J641">
        <v>63</v>
      </c>
      <c r="K641" t="s">
        <v>890</v>
      </c>
      <c r="L641" t="s">
        <v>58</v>
      </c>
      <c r="P641" s="1">
        <f ca="1">IF(U$3=0,'Attribute weighting'!$B$18*E641+'Attribute weighting'!$C$18*F641+'Attribute weighting'!$D$18*G641+'Attribute weighting'!$E$18*H641+'Attribute weighting'!$F$18*I641,E641+F641+0.5*G641+0.5*H641+3*I641)</f>
        <v>36.86</v>
      </c>
      <c r="R641" s="1">
        <f ca="1">(0.3*AVERAGE(P638:P640)+0.7*MAX(P638:P640))</f>
        <v>44.67</v>
      </c>
      <c r="S641" t="s">
        <v>1701</v>
      </c>
    </row>
    <row r="642" spans="1:21">
      <c r="A642" t="s">
        <v>116</v>
      </c>
      <c r="B642" t="s">
        <v>1171</v>
      </c>
      <c r="C642" t="s">
        <v>651</v>
      </c>
      <c r="D642" t="s">
        <v>258</v>
      </c>
      <c r="E642">
        <v>25</v>
      </c>
      <c r="F642">
        <v>31</v>
      </c>
      <c r="G642">
        <v>38</v>
      </c>
      <c r="H642">
        <v>31</v>
      </c>
      <c r="I642">
        <v>31</v>
      </c>
      <c r="J642">
        <v>44</v>
      </c>
      <c r="K642" t="s">
        <v>175</v>
      </c>
      <c r="L642" t="s">
        <v>245</v>
      </c>
      <c r="P642" s="1">
        <f ca="1">IF(U$3=0,'Attribute weighting'!$B$18*E642+'Attribute weighting'!$C$18*F642+'Attribute weighting'!$D$18*G642+'Attribute weighting'!$E$18*H642+'Attribute weighting'!$F$18*I642,E642+F642+0.5*G642+0.5*H642+3*I642)</f>
        <v>29.720000000000002</v>
      </c>
      <c r="R642" s="1">
        <f ca="1">(AVERAGE(E641:E644)+AVERAGE(F641:F644)+(0.5*AVERAGE(G641:G644)))</f>
        <v>80.25</v>
      </c>
      <c r="S642" t="s">
        <v>471</v>
      </c>
    </row>
    <row r="643" spans="1:21">
      <c r="A643" t="s">
        <v>119</v>
      </c>
      <c r="B643" t="s">
        <v>1172</v>
      </c>
      <c r="C643" t="s">
        <v>224</v>
      </c>
      <c r="D643" t="s">
        <v>312</v>
      </c>
      <c r="E643">
        <v>25</v>
      </c>
      <c r="F643">
        <v>31</v>
      </c>
      <c r="G643">
        <v>31</v>
      </c>
      <c r="H643">
        <v>38</v>
      </c>
      <c r="I643">
        <v>19</v>
      </c>
      <c r="J643">
        <v>38</v>
      </c>
      <c r="K643" t="s">
        <v>74</v>
      </c>
      <c r="L643" t="s">
        <v>200</v>
      </c>
      <c r="P643" s="1">
        <f ca="1">IF(U$3=0,'Attribute weighting'!$B$18*E643+'Attribute weighting'!$C$18*F643+'Attribute weighting'!$D$18*G643+'Attribute weighting'!$E$18*H643+'Attribute weighting'!$F$18*I643,E643+F643+0.5*G643+0.5*H643+3*I643)</f>
        <v>26.970000000000002</v>
      </c>
      <c r="R643" s="1">
        <f ca="1">0.3*AVERAGE(H641:H644)+0.7*MAX(H641:H644)</f>
        <v>56.849999999999994</v>
      </c>
      <c r="S643" t="s">
        <v>486</v>
      </c>
    </row>
    <row r="644" spans="1:21">
      <c r="A644" t="s">
        <v>122</v>
      </c>
      <c r="B644" t="s">
        <v>1173</v>
      </c>
      <c r="C644" t="s">
        <v>103</v>
      </c>
      <c r="D644" t="s">
        <v>185</v>
      </c>
      <c r="E644">
        <v>25</v>
      </c>
      <c r="F644">
        <v>31</v>
      </c>
      <c r="G644">
        <v>31</v>
      </c>
      <c r="H644">
        <v>38</v>
      </c>
      <c r="I644">
        <v>31</v>
      </c>
      <c r="J644">
        <v>44</v>
      </c>
      <c r="K644" t="s">
        <v>175</v>
      </c>
      <c r="L644" t="s">
        <v>204</v>
      </c>
      <c r="P644" s="1">
        <f ca="1">IF(U$3=0,'Attribute weighting'!$B$18*E644+'Attribute weighting'!$C$18*F644+'Attribute weighting'!$D$18*G644+'Attribute weighting'!$E$18*H644+'Attribute weighting'!$F$18*I644,E644+F644+0.5*G644+0.5*H644+3*I644)</f>
        <v>29.37</v>
      </c>
      <c r="R644" s="1">
        <f ca="1">0.3*AVERAGE(I641:I644)+0.7*MAX(I641:I644)</f>
        <v>29.2</v>
      </c>
      <c r="S644" t="s">
        <v>487</v>
      </c>
    </row>
    <row r="645" spans="1:21">
      <c r="A645" t="s">
        <v>126</v>
      </c>
      <c r="B645" t="s">
        <v>1174</v>
      </c>
      <c r="C645" t="s">
        <v>252</v>
      </c>
      <c r="D645" t="s">
        <v>225</v>
      </c>
      <c r="E645">
        <v>25</v>
      </c>
      <c r="F645">
        <v>31</v>
      </c>
      <c r="G645">
        <v>38</v>
      </c>
      <c r="H645">
        <v>19</v>
      </c>
      <c r="I645">
        <v>50</v>
      </c>
      <c r="J645">
        <v>31</v>
      </c>
      <c r="K645" t="s">
        <v>150</v>
      </c>
      <c r="L645" t="s">
        <v>329</v>
      </c>
      <c r="P645" s="1">
        <f ca="1">IF(U$3=0,'Attribute weighting'!$B$21*E645+'Attribute weighting'!$C$21*F645+'Attribute weighting'!$D$21*G645+'Attribute weighting'!$E$21*H645+'Attribute weighting'!$F$21*I645,E645+F645+0.5*G645+0.5*H645+3*I645)</f>
        <v>35.75</v>
      </c>
      <c r="R645" s="1">
        <f ca="1">'Attribute weighting'!$A$32*(LARGE(P641:P644,1))+'Attribute weighting'!$B$32*(LARGE(P641:P644,2))+'Attribute weighting'!$C$32*(LARGE(P641:P644,3))+'Attribute weighting'!$D$32*(LARGE(P641:P644,4))</f>
        <v>31.956000000000007</v>
      </c>
      <c r="S645" t="s">
        <v>488</v>
      </c>
    </row>
    <row r="646" spans="1:21">
      <c r="A646" t="s">
        <v>129</v>
      </c>
      <c r="B646" t="s">
        <v>1175</v>
      </c>
      <c r="C646" t="s">
        <v>72</v>
      </c>
      <c r="D646" t="s">
        <v>270</v>
      </c>
      <c r="E646">
        <v>25</v>
      </c>
      <c r="F646">
        <v>31</v>
      </c>
      <c r="G646">
        <v>31</v>
      </c>
      <c r="H646">
        <v>38</v>
      </c>
      <c r="I646">
        <v>44</v>
      </c>
      <c r="J646">
        <v>44</v>
      </c>
      <c r="K646" t="s">
        <v>74</v>
      </c>
      <c r="L646" t="s">
        <v>354</v>
      </c>
      <c r="P646" s="1">
        <f ca="1">IF(U$3=0,'Attribute weighting'!$B$21*E646+'Attribute weighting'!$C$21*F646+'Attribute weighting'!$D$21*G646+'Attribute weighting'!$E$21*H646+'Attribute weighting'!$F$21*I646,E646+F646+0.5*G646+0.5*H646+3*I646)</f>
        <v>34.25</v>
      </c>
      <c r="R646" s="1">
        <f ca="1">(AVERAGE(E645:E648)+AVERAGE(F645:F648)+(0.5*AVERAGE(G645:G648)))/2.5</f>
        <v>37.85</v>
      </c>
      <c r="S646" t="s">
        <v>472</v>
      </c>
    </row>
    <row r="647" spans="1:21">
      <c r="A647" t="s">
        <v>132</v>
      </c>
      <c r="B647" t="s">
        <v>1176</v>
      </c>
      <c r="C647" t="s">
        <v>240</v>
      </c>
      <c r="D647" t="s">
        <v>301</v>
      </c>
      <c r="E647">
        <v>69</v>
      </c>
      <c r="F647">
        <v>31</v>
      </c>
      <c r="G647">
        <v>44</v>
      </c>
      <c r="H647">
        <v>44</v>
      </c>
      <c r="I647">
        <v>56</v>
      </c>
      <c r="J647">
        <v>44</v>
      </c>
      <c r="K647" t="s">
        <v>150</v>
      </c>
      <c r="L647" t="s">
        <v>183</v>
      </c>
      <c r="P647" s="1">
        <f ca="1">IF(U$3=0,'Attribute weighting'!$B$21*E647+'Attribute weighting'!$C$21*F647+'Attribute weighting'!$D$21*G647+'Attribute weighting'!$E$21*H647+'Attribute weighting'!$F$21*I647,E647+F647+0.5*G647+0.5*H647+3*I647)</f>
        <v>51.5</v>
      </c>
      <c r="R647" s="1">
        <f ca="1">0.7*MAX(I645:I648)+0.3*AVERAGE(I645:I648)</f>
        <v>54.649999999999991</v>
      </c>
      <c r="S647" t="s">
        <v>473</v>
      </c>
    </row>
    <row r="648" spans="1:21">
      <c r="A648" t="s">
        <v>135</v>
      </c>
      <c r="B648" t="s">
        <v>1177</v>
      </c>
      <c r="C648" t="s">
        <v>80</v>
      </c>
      <c r="D648" t="s">
        <v>338</v>
      </c>
      <c r="E648">
        <v>38</v>
      </c>
      <c r="F648">
        <v>44</v>
      </c>
      <c r="G648">
        <v>56</v>
      </c>
      <c r="H648">
        <v>56</v>
      </c>
      <c r="I648">
        <v>56</v>
      </c>
      <c r="J648">
        <v>69</v>
      </c>
      <c r="K648" t="s">
        <v>150</v>
      </c>
      <c r="L648" t="s">
        <v>630</v>
      </c>
      <c r="P648" s="1">
        <f ca="1">IF(U$3=0,'Attribute weighting'!$B$21*E648+'Attribute weighting'!$C$21*F648+'Attribute weighting'!$D$21*G648+'Attribute weighting'!$E$21*H648+'Attribute weighting'!$F$21*I648,E648+F648+0.5*G648+0.5*H648+3*I648)</f>
        <v>47.75</v>
      </c>
      <c r="R648" s="1">
        <f ca="1">0.4*MAX(H645:H648)+0.4*MIN(H645:H648)+0.2*AVERAGE(H645:H648)</f>
        <v>37.85</v>
      </c>
      <c r="S648" t="s">
        <v>474</v>
      </c>
    </row>
    <row r="649" spans="1:21">
      <c r="A649" t="s">
        <v>137</v>
      </c>
      <c r="B649" t="s">
        <v>1178</v>
      </c>
      <c r="C649" t="s">
        <v>324</v>
      </c>
      <c r="D649" t="s">
        <v>268</v>
      </c>
      <c r="E649">
        <v>56</v>
      </c>
      <c r="F649">
        <v>81</v>
      </c>
      <c r="G649">
        <v>81</v>
      </c>
      <c r="H649">
        <v>31</v>
      </c>
      <c r="I649">
        <v>19</v>
      </c>
      <c r="J649">
        <v>56</v>
      </c>
      <c r="K649" t="s">
        <v>1179</v>
      </c>
      <c r="R649" s="1">
        <f ca="1">'Attribute weighting'!$A$35*(LARGE(P645:P648,1))+'Attribute weighting'!$B$35*(LARGE(P645:P648,2))+'Attribute weighting'!$C$35*(LARGE(P645:P648,3))+'Attribute weighting'!$D$35*(LARGE(P645:P648,4))</f>
        <v>46.7</v>
      </c>
      <c r="S649" t="s">
        <v>485</v>
      </c>
    </row>
    <row r="650" spans="1:21">
      <c r="A650" t="s">
        <v>141</v>
      </c>
      <c r="B650" t="s">
        <v>1180</v>
      </c>
      <c r="C650" t="s">
        <v>207</v>
      </c>
      <c r="D650" t="s">
        <v>198</v>
      </c>
      <c r="E650">
        <v>25</v>
      </c>
      <c r="F650">
        <v>56</v>
      </c>
      <c r="G650">
        <v>44</v>
      </c>
      <c r="H650">
        <v>31</v>
      </c>
      <c r="I650">
        <v>75</v>
      </c>
      <c r="J650">
        <v>81</v>
      </c>
      <c r="K650" t="s">
        <v>269</v>
      </c>
    </row>
    <row r="651" spans="1:21">
      <c r="A651" t="s">
        <v>145</v>
      </c>
      <c r="B651" t="s">
        <v>146</v>
      </c>
    </row>
    <row r="652" spans="1:21">
      <c r="A652" t="s">
        <v>147</v>
      </c>
      <c r="B652" t="s">
        <v>146</v>
      </c>
    </row>
    <row r="654" spans="1:21">
      <c r="A654" t="s">
        <v>1181</v>
      </c>
      <c r="B654" t="s">
        <v>45</v>
      </c>
    </row>
    <row r="655" spans="1:21">
      <c r="A655" t="s">
        <v>1182</v>
      </c>
      <c r="B655" t="s">
        <v>1183</v>
      </c>
      <c r="Q655" s="1"/>
      <c r="S655" s="1"/>
    </row>
    <row r="656" spans="1:21">
      <c r="A656" t="s">
        <v>46</v>
      </c>
      <c r="B656" t="s">
        <v>1184</v>
      </c>
      <c r="C656" t="s">
        <v>1145</v>
      </c>
      <c r="D656" t="s">
        <v>143</v>
      </c>
      <c r="E656">
        <v>25</v>
      </c>
      <c r="F656">
        <v>69</v>
      </c>
      <c r="G656">
        <v>13</v>
      </c>
      <c r="H656">
        <v>13</v>
      </c>
      <c r="I656">
        <v>50</v>
      </c>
      <c r="J656">
        <v>44</v>
      </c>
      <c r="K656">
        <f>J656</f>
        <v>44</v>
      </c>
      <c r="L656">
        <v>50</v>
      </c>
      <c r="M656" t="s">
        <v>128</v>
      </c>
      <c r="N656">
        <v>5</v>
      </c>
      <c r="O656" t="s">
        <v>82</v>
      </c>
      <c r="P656" t="s">
        <v>479</v>
      </c>
      <c r="Q656" s="1">
        <f ca="1">IF(U$4=0,((('Attribute weighting'!$C$5*$I656+'Attribute weighting'!$D$5*$J656+'Attribute weighting'!$E$5*$L656)+('Attribute weighting'!$B$5*$G656))),(((0.4*$I656+0.3*$J656+0.7*$K656+0.05*$L656)+(0.75*($G656+38)))/2.2))</f>
        <v>32.800000000000004</v>
      </c>
      <c r="R656" t="s">
        <v>477</v>
      </c>
      <c r="S656" s="1">
        <f ca="1">(((0.4*$I656+0.3*$J656+0.7*$K656+0.05*$L656)/1.45))</f>
        <v>45.862068965517246</v>
      </c>
      <c r="T656" s="1" t="s">
        <v>478</v>
      </c>
      <c r="U656" s="1">
        <f>($G656+38)</f>
        <v>51</v>
      </c>
    </row>
    <row r="657" spans="1:21">
      <c r="A657" t="s">
        <v>51</v>
      </c>
      <c r="B657" t="s">
        <v>1185</v>
      </c>
      <c r="C657" t="s">
        <v>52</v>
      </c>
      <c r="D657" t="s">
        <v>160</v>
      </c>
      <c r="E657">
        <v>25</v>
      </c>
      <c r="F657">
        <v>69</v>
      </c>
      <c r="G657">
        <v>13</v>
      </c>
      <c r="H657">
        <v>13</v>
      </c>
      <c r="I657">
        <v>44</v>
      </c>
      <c r="J657">
        <v>38</v>
      </c>
      <c r="K657">
        <f>J657</f>
        <v>38</v>
      </c>
      <c r="L657">
        <v>38</v>
      </c>
      <c r="M657" t="s">
        <v>49</v>
      </c>
      <c r="N657">
        <v>2</v>
      </c>
      <c r="O657" t="s">
        <v>82</v>
      </c>
      <c r="P657" t="s">
        <v>479</v>
      </c>
      <c r="Q657" s="1">
        <f ca="1">IF(U$4=0,((('Attribute weighting'!$C$5*$I657+'Attribute weighting'!$D$5*$J657+'Attribute weighting'!$E$5*$L657)+('Attribute weighting'!$B$5*$G657))),(((0.4*$I657+0.3*$J657+0.7*$K657+0.05*$L657)+(0.75*($G657+38)))/2.2))</f>
        <v>28.9</v>
      </c>
      <c r="R657" t="s">
        <v>477</v>
      </c>
      <c r="S657" s="1">
        <f ca="1">(((0.4*$I657+0.3*$J657+0.7*$K657+0.05*$L657)/1.45))</f>
        <v>39.655172413793103</v>
      </c>
      <c r="T657" s="1" t="s">
        <v>478</v>
      </c>
      <c r="U657" s="1">
        <f>($G657+38)</f>
        <v>51</v>
      </c>
    </row>
    <row r="658" spans="1:21">
      <c r="A658" t="s">
        <v>54</v>
      </c>
      <c r="B658" t="s">
        <v>1186</v>
      </c>
      <c r="C658" t="s">
        <v>562</v>
      </c>
      <c r="D658" t="s">
        <v>61</v>
      </c>
      <c r="E658">
        <v>38</v>
      </c>
      <c r="F658">
        <v>69</v>
      </c>
      <c r="G658">
        <v>56</v>
      </c>
      <c r="H658">
        <v>31</v>
      </c>
      <c r="I658">
        <v>50</v>
      </c>
      <c r="J658">
        <v>38</v>
      </c>
      <c r="K658" t="s">
        <v>74</v>
      </c>
      <c r="L658">
        <v>3</v>
      </c>
      <c r="M658">
        <v>6</v>
      </c>
      <c r="N658" t="s">
        <v>50</v>
      </c>
      <c r="P658" t="s">
        <v>478</v>
      </c>
      <c r="Q658" s="1">
        <f ca="1">IF(U$3=0,IF(H658&gt;88,G658+3,G658),((G658+0.2*H658)/1.15))</f>
        <v>56</v>
      </c>
      <c r="R658" t="s">
        <v>480</v>
      </c>
      <c r="S658" s="1">
        <f ca="1">('Attribute weighting'!$B$11*(E658)+'Attribute weighting'!$C$11*(G658)+'Attribute weighting'!$D$11*(J658))</f>
        <v>48.44</v>
      </c>
    </row>
    <row r="659" spans="1:21">
      <c r="A659" t="s">
        <v>59</v>
      </c>
      <c r="B659" t="s">
        <v>1187</v>
      </c>
      <c r="C659" t="s">
        <v>214</v>
      </c>
      <c r="D659" t="s">
        <v>153</v>
      </c>
      <c r="E659">
        <v>38</v>
      </c>
      <c r="F659">
        <v>69</v>
      </c>
      <c r="G659">
        <v>25</v>
      </c>
      <c r="H659">
        <v>44</v>
      </c>
      <c r="I659">
        <v>50</v>
      </c>
      <c r="J659">
        <v>44</v>
      </c>
      <c r="K659" t="s">
        <v>128</v>
      </c>
      <c r="L659">
        <v>4</v>
      </c>
      <c r="M659">
        <v>6</v>
      </c>
      <c r="N659" t="s">
        <v>200</v>
      </c>
      <c r="P659" t="s">
        <v>478</v>
      </c>
      <c r="Q659" s="1">
        <f ca="1">IF(U$3=0,IF(H659&gt;88,G659+3,G659),((G659+0.2*H659)/1.15))</f>
        <v>25</v>
      </c>
      <c r="R659" t="s">
        <v>480</v>
      </c>
      <c r="S659" s="1">
        <f ca="1">('Attribute weighting'!$B$11*(E659)+'Attribute weighting'!$C$11*(G659)+'Attribute weighting'!$D$11*(J659))</f>
        <v>32.68</v>
      </c>
    </row>
    <row r="660" spans="1:21">
      <c r="A660" t="s">
        <v>64</v>
      </c>
      <c r="B660" t="s">
        <v>1188</v>
      </c>
      <c r="C660" t="s">
        <v>316</v>
      </c>
      <c r="D660" t="s">
        <v>255</v>
      </c>
      <c r="E660">
        <v>38</v>
      </c>
      <c r="F660">
        <v>69</v>
      </c>
      <c r="G660">
        <v>38</v>
      </c>
      <c r="H660">
        <v>38</v>
      </c>
      <c r="I660">
        <v>50</v>
      </c>
      <c r="J660">
        <v>44</v>
      </c>
      <c r="K660" t="s">
        <v>250</v>
      </c>
      <c r="L660">
        <v>1</v>
      </c>
      <c r="M660">
        <v>3</v>
      </c>
      <c r="N660" t="s">
        <v>67</v>
      </c>
      <c r="P660" t="s">
        <v>478</v>
      </c>
      <c r="Q660" s="1">
        <f ca="1">IF(U$3=0,IF(H660&gt;88,G660+3,G660),((G660+0.2*H660)/1.15))</f>
        <v>38</v>
      </c>
      <c r="R660" t="s">
        <v>480</v>
      </c>
      <c r="S660" s="1">
        <f ca="1">('Attribute weighting'!$B$11*(E660)+'Attribute weighting'!$C$11*(G660)+'Attribute weighting'!$D$11*(J660))</f>
        <v>40.22</v>
      </c>
    </row>
    <row r="661" spans="1:21">
      <c r="A661" t="s">
        <v>68</v>
      </c>
      <c r="B661" t="s">
        <v>1189</v>
      </c>
      <c r="C661" t="s">
        <v>625</v>
      </c>
      <c r="D661" t="s">
        <v>295</v>
      </c>
      <c r="E661">
        <v>38</v>
      </c>
      <c r="F661">
        <v>69</v>
      </c>
      <c r="G661">
        <v>31</v>
      </c>
      <c r="H661">
        <v>38</v>
      </c>
      <c r="I661">
        <v>50</v>
      </c>
      <c r="J661">
        <v>25</v>
      </c>
      <c r="K661" t="s">
        <v>66</v>
      </c>
      <c r="L661">
        <v>1</v>
      </c>
      <c r="M661">
        <v>4</v>
      </c>
      <c r="N661" t="s">
        <v>67</v>
      </c>
      <c r="P661" t="s">
        <v>478</v>
      </c>
      <c r="Q661" s="1">
        <f ca="1">IF(U$3=0,IF(H661&gt;88,G661+3,G661),((G661+0.2*H661)/1.15))</f>
        <v>31</v>
      </c>
      <c r="R661" t="s">
        <v>480</v>
      </c>
      <c r="S661" s="1">
        <f ca="1">('Attribute weighting'!$B$11*(E661)+'Attribute weighting'!$C$11*(G661)+'Attribute weighting'!$D$11*(J661))</f>
        <v>29.13</v>
      </c>
    </row>
    <row r="662" spans="1:21">
      <c r="A662" t="s">
        <v>71</v>
      </c>
      <c r="B662" t="s">
        <v>1190</v>
      </c>
      <c r="C662" t="s">
        <v>252</v>
      </c>
      <c r="D662" t="s">
        <v>73</v>
      </c>
      <c r="E662">
        <v>31</v>
      </c>
      <c r="F662">
        <v>69</v>
      </c>
      <c r="G662">
        <v>38</v>
      </c>
      <c r="H662">
        <v>13</v>
      </c>
      <c r="I662">
        <v>50</v>
      </c>
      <c r="J662">
        <v>56</v>
      </c>
      <c r="K662" t="s">
        <v>150</v>
      </c>
      <c r="L662">
        <v>5</v>
      </c>
      <c r="M662">
        <v>7</v>
      </c>
      <c r="N662" t="s">
        <v>203</v>
      </c>
      <c r="S662" s="1">
        <f ca="1">('Attribute weighting'!$B$11*(E662)+'Attribute weighting'!$C$11*(G662)+'Attribute weighting'!$D$11*(J662))</f>
        <v>44.31</v>
      </c>
    </row>
    <row r="663" spans="1:21">
      <c r="A663" t="s">
        <v>76</v>
      </c>
      <c r="B663" t="s">
        <v>1191</v>
      </c>
      <c r="C663" t="s">
        <v>224</v>
      </c>
      <c r="D663" t="s">
        <v>165</v>
      </c>
      <c r="E663">
        <v>38</v>
      </c>
      <c r="F663">
        <v>69</v>
      </c>
      <c r="G663">
        <v>44</v>
      </c>
      <c r="H663">
        <v>13</v>
      </c>
      <c r="I663">
        <v>50</v>
      </c>
      <c r="J663">
        <v>50</v>
      </c>
      <c r="K663" t="s">
        <v>150</v>
      </c>
      <c r="L663">
        <v>3</v>
      </c>
      <c r="M663">
        <v>8</v>
      </c>
      <c r="N663" t="s">
        <v>67</v>
      </c>
      <c r="S663" s="1">
        <f ca="1">('Attribute weighting'!$B$11*(E663)+'Attribute weighting'!$C$11*(G663)+'Attribute weighting'!$D$11*(J663))</f>
        <v>45.92</v>
      </c>
    </row>
    <row r="664" spans="1:21">
      <c r="A664" t="s">
        <v>79</v>
      </c>
      <c r="B664" t="s">
        <v>1192</v>
      </c>
      <c r="C664" t="s">
        <v>72</v>
      </c>
      <c r="D664" t="s">
        <v>85</v>
      </c>
      <c r="E664">
        <v>25</v>
      </c>
      <c r="F664">
        <v>69</v>
      </c>
      <c r="G664">
        <v>25</v>
      </c>
      <c r="H664">
        <v>13</v>
      </c>
      <c r="I664">
        <v>50</v>
      </c>
      <c r="J664">
        <v>44</v>
      </c>
      <c r="K664" t="s">
        <v>150</v>
      </c>
      <c r="L664">
        <v>4</v>
      </c>
      <c r="M664">
        <v>6</v>
      </c>
      <c r="N664" t="s">
        <v>67</v>
      </c>
      <c r="S664" s="1">
        <f ca="1">('Attribute weighting'!$B$11*(E664)+'Attribute weighting'!$C$11*(G664)+'Attribute weighting'!$D$11*(J664))</f>
        <v>32.03</v>
      </c>
    </row>
    <row r="665" spans="1:21">
      <c r="A665" t="s">
        <v>83</v>
      </c>
      <c r="B665" t="s">
        <v>1193</v>
      </c>
      <c r="C665" t="s">
        <v>176</v>
      </c>
      <c r="D665" t="s">
        <v>208</v>
      </c>
      <c r="E665">
        <v>31</v>
      </c>
      <c r="F665">
        <v>69</v>
      </c>
      <c r="G665">
        <v>31</v>
      </c>
      <c r="H665">
        <v>13</v>
      </c>
      <c r="I665">
        <v>50</v>
      </c>
      <c r="J665">
        <v>44</v>
      </c>
      <c r="K665" t="s">
        <v>150</v>
      </c>
      <c r="L665">
        <v>4</v>
      </c>
      <c r="M665">
        <v>7</v>
      </c>
      <c r="N665" t="s">
        <v>67</v>
      </c>
      <c r="S665" s="1">
        <f ca="1">('Attribute weighting'!$B$11*(E665)+'Attribute weighting'!$C$11*(G665)+'Attribute weighting'!$D$11*(J665))</f>
        <v>35.81</v>
      </c>
    </row>
    <row r="666" spans="1:21">
      <c r="A666" t="s">
        <v>86</v>
      </c>
      <c r="B666" t="s">
        <v>1194</v>
      </c>
      <c r="C666" t="s">
        <v>323</v>
      </c>
      <c r="D666" t="s">
        <v>88</v>
      </c>
      <c r="E666">
        <v>25</v>
      </c>
      <c r="F666">
        <v>69</v>
      </c>
      <c r="G666">
        <v>44</v>
      </c>
      <c r="H666">
        <v>69</v>
      </c>
      <c r="I666">
        <v>50</v>
      </c>
      <c r="J666">
        <v>69</v>
      </c>
      <c r="K666" t="s">
        <v>150</v>
      </c>
      <c r="L666">
        <v>7</v>
      </c>
      <c r="M666">
        <v>7</v>
      </c>
      <c r="N666" t="s">
        <v>203</v>
      </c>
      <c r="S666" s="1">
        <f ca="1">('Attribute weighting'!$B$11*(E666)+'Attribute weighting'!$C$11*(G666)+'Attribute weighting'!$D$11*(J666))</f>
        <v>52.3</v>
      </c>
    </row>
    <row r="667" spans="1:21">
      <c r="A667" t="s">
        <v>89</v>
      </c>
      <c r="B667" t="s">
        <v>1195</v>
      </c>
      <c r="C667" t="s">
        <v>138</v>
      </c>
      <c r="D667" t="s">
        <v>239</v>
      </c>
      <c r="E667">
        <v>25</v>
      </c>
      <c r="F667">
        <v>69</v>
      </c>
      <c r="G667">
        <v>19</v>
      </c>
      <c r="H667">
        <v>56</v>
      </c>
      <c r="I667">
        <v>50</v>
      </c>
      <c r="J667">
        <v>31</v>
      </c>
      <c r="K667" t="s">
        <v>150</v>
      </c>
      <c r="L667">
        <v>2</v>
      </c>
      <c r="M667">
        <v>6</v>
      </c>
      <c r="N667" t="s">
        <v>67</v>
      </c>
      <c r="S667" s="1">
        <f ca="1">('Attribute weighting'!$B$11*(E667)+'Attribute weighting'!$C$11*(G667)+'Attribute weighting'!$D$11*(J667))</f>
        <v>23.740000000000002</v>
      </c>
    </row>
    <row r="668" spans="1:21">
      <c r="A668" t="s">
        <v>92</v>
      </c>
      <c r="B668" t="s">
        <v>1196</v>
      </c>
      <c r="C668" t="s">
        <v>193</v>
      </c>
      <c r="D668" t="s">
        <v>258</v>
      </c>
      <c r="E668">
        <v>25</v>
      </c>
      <c r="F668">
        <v>69</v>
      </c>
      <c r="G668">
        <v>38</v>
      </c>
      <c r="H668">
        <v>38</v>
      </c>
      <c r="R668" s="1">
        <f>MAX(Q656:Q657)</f>
        <v>32.800000000000004</v>
      </c>
      <c r="S668" t="s">
        <v>475</v>
      </c>
    </row>
    <row r="669" spans="1:21">
      <c r="A669" t="s">
        <v>95</v>
      </c>
      <c r="B669" t="s">
        <v>1197</v>
      </c>
      <c r="C669" t="s">
        <v>735</v>
      </c>
      <c r="D669" t="s">
        <v>104</v>
      </c>
      <c r="E669">
        <v>25</v>
      </c>
      <c r="F669">
        <v>69</v>
      </c>
      <c r="G669">
        <v>31</v>
      </c>
      <c r="H669">
        <v>50</v>
      </c>
      <c r="R669" s="1">
        <f>MAX(Q658:Q661)</f>
        <v>56</v>
      </c>
      <c r="S669" t="s">
        <v>476</v>
      </c>
    </row>
    <row r="670" spans="1:21">
      <c r="A670" t="s">
        <v>97</v>
      </c>
      <c r="B670" t="s">
        <v>1198</v>
      </c>
      <c r="C670" t="s">
        <v>197</v>
      </c>
      <c r="D670" t="s">
        <v>94</v>
      </c>
      <c r="E670">
        <v>25</v>
      </c>
      <c r="F670">
        <v>69</v>
      </c>
      <c r="G670">
        <v>31</v>
      </c>
      <c r="H670">
        <v>44</v>
      </c>
      <c r="R670" s="1">
        <f>U656</f>
        <v>51</v>
      </c>
      <c r="S670" t="s">
        <v>481</v>
      </c>
    </row>
    <row r="671" spans="1:21">
      <c r="A671" t="s">
        <v>100</v>
      </c>
      <c r="B671" t="s">
        <v>1199</v>
      </c>
      <c r="C671" t="s">
        <v>324</v>
      </c>
      <c r="D671" t="s">
        <v>96</v>
      </c>
      <c r="E671">
        <v>25</v>
      </c>
      <c r="F671">
        <v>69</v>
      </c>
      <c r="G671">
        <v>19</v>
      </c>
      <c r="H671">
        <v>56</v>
      </c>
      <c r="R671" s="1">
        <f>0.7*MAX(S659:S667)+0.3*LARGE(S662:S667,2)</f>
        <v>50.385999999999996</v>
      </c>
      <c r="S671" t="s">
        <v>1636</v>
      </c>
    </row>
    <row r="672" spans="1:21">
      <c r="A672" t="s">
        <v>102</v>
      </c>
      <c r="B672" t="s">
        <v>1200</v>
      </c>
      <c r="C672" t="s">
        <v>133</v>
      </c>
      <c r="D672" t="s">
        <v>218</v>
      </c>
      <c r="E672">
        <v>25</v>
      </c>
      <c r="F672">
        <v>69</v>
      </c>
      <c r="G672">
        <v>25</v>
      </c>
      <c r="H672">
        <v>75</v>
      </c>
      <c r="R672" s="1">
        <f>(AVERAGE(H668:H672)+MIN(H668,H668:H672))/2</f>
        <v>45.3</v>
      </c>
      <c r="S672" t="s">
        <v>470</v>
      </c>
    </row>
    <row r="673" spans="1:19">
      <c r="A673" t="s">
        <v>105</v>
      </c>
      <c r="B673" t="s">
        <v>1201</v>
      </c>
      <c r="C673" t="s">
        <v>60</v>
      </c>
      <c r="D673" t="s">
        <v>107</v>
      </c>
      <c r="E673">
        <v>25</v>
      </c>
      <c r="F673">
        <v>31</v>
      </c>
      <c r="G673">
        <v>38</v>
      </c>
      <c r="H673">
        <v>50</v>
      </c>
      <c r="I673">
        <v>19</v>
      </c>
      <c r="J673">
        <v>56</v>
      </c>
      <c r="K673" t="s">
        <v>663</v>
      </c>
      <c r="L673" t="s">
        <v>82</v>
      </c>
      <c r="P673" s="1">
        <f ca="1">IF(U$3=0,'Attribute weighting'!$B$15*E673+'Attribute weighting'!$C$15*F673+'Attribute weighting'!$D$15*G673+'Attribute weighting'!$E$15*H673+'Attribute weighting'!$F$15*I673,E673+F673+0.5*G673+0.5*H673+3*I673)</f>
        <v>39.050000000000004</v>
      </c>
      <c r="R673" s="1"/>
    </row>
    <row r="674" spans="1:19">
      <c r="A674" t="s">
        <v>109</v>
      </c>
      <c r="B674" t="s">
        <v>1202</v>
      </c>
      <c r="C674" t="s">
        <v>274</v>
      </c>
      <c r="D674" t="s">
        <v>275</v>
      </c>
      <c r="E674">
        <v>25</v>
      </c>
      <c r="F674">
        <v>38</v>
      </c>
      <c r="G674">
        <v>44</v>
      </c>
      <c r="H674">
        <v>50</v>
      </c>
      <c r="I674">
        <v>19</v>
      </c>
      <c r="J674">
        <v>50</v>
      </c>
      <c r="K674" t="s">
        <v>219</v>
      </c>
      <c r="L674" t="s">
        <v>82</v>
      </c>
      <c r="P674" s="1">
        <f ca="1">IF(U$3=0,'Attribute weighting'!$B$15*E674+'Attribute weighting'!$C$15*F674+'Attribute weighting'!$D$15*G674+'Attribute weighting'!$E$15*H674+'Attribute weighting'!$F$15*I674,E674+F674+0.5*G674+0.5*H674+3*I674)</f>
        <v>40.75</v>
      </c>
      <c r="R674" s="1"/>
    </row>
    <row r="675" spans="1:19">
      <c r="A675" t="s">
        <v>111</v>
      </c>
      <c r="B675" t="s">
        <v>1203</v>
      </c>
      <c r="C675" t="s">
        <v>191</v>
      </c>
      <c r="D675" t="s">
        <v>247</v>
      </c>
      <c r="E675">
        <v>31</v>
      </c>
      <c r="F675">
        <v>38</v>
      </c>
      <c r="G675">
        <v>50</v>
      </c>
      <c r="H675">
        <v>56</v>
      </c>
      <c r="I675">
        <v>19</v>
      </c>
      <c r="J675">
        <v>69</v>
      </c>
      <c r="K675" t="s">
        <v>847</v>
      </c>
      <c r="L675" t="s">
        <v>82</v>
      </c>
      <c r="P675" s="1">
        <f ca="1">IF(U$3=0,'Attribute weighting'!$B$15*E675+'Attribute weighting'!$C$15*F675+'Attribute weighting'!$D$15*G675+'Attribute weighting'!$E$15*H675+'Attribute weighting'!$F$15*I675,E675+F675+0.5*G675+0.5*H675+3*I675)</f>
        <v>45.25</v>
      </c>
      <c r="R675" s="1"/>
    </row>
    <row r="676" spans="1:19">
      <c r="A676" t="s">
        <v>114</v>
      </c>
      <c r="B676" t="s">
        <v>1204</v>
      </c>
      <c r="C676" t="s">
        <v>191</v>
      </c>
      <c r="D676" t="s">
        <v>118</v>
      </c>
      <c r="E676">
        <v>25</v>
      </c>
      <c r="F676">
        <v>38</v>
      </c>
      <c r="G676">
        <v>44</v>
      </c>
      <c r="H676">
        <v>38</v>
      </c>
      <c r="I676">
        <v>31</v>
      </c>
      <c r="J676">
        <v>44</v>
      </c>
      <c r="K676" t="s">
        <v>1205</v>
      </c>
      <c r="L676" t="s">
        <v>75</v>
      </c>
      <c r="P676" s="1">
        <f ca="1">IF(U$3=0,'Attribute weighting'!$B$18*E676+'Attribute weighting'!$C$18*F676+'Attribute weighting'!$D$18*G676+'Attribute weighting'!$E$18*H676+'Attribute weighting'!$F$18*I676,E676+F676+0.5*G676+0.5*H676+3*I676)</f>
        <v>32.910000000000004</v>
      </c>
      <c r="R676" s="1">
        <f ca="1">(0.3*AVERAGE(P673:P675)+0.7*MAX(P673:P675))</f>
        <v>44.18</v>
      </c>
      <c r="S676" t="s">
        <v>1701</v>
      </c>
    </row>
    <row r="677" spans="1:19">
      <c r="A677" t="s">
        <v>116</v>
      </c>
      <c r="B677" t="s">
        <v>1206</v>
      </c>
      <c r="C677" t="s">
        <v>189</v>
      </c>
      <c r="D677" t="s">
        <v>121</v>
      </c>
      <c r="E677">
        <v>31</v>
      </c>
      <c r="F677">
        <v>44</v>
      </c>
      <c r="G677">
        <v>50</v>
      </c>
      <c r="H677">
        <v>56</v>
      </c>
      <c r="I677">
        <v>19</v>
      </c>
      <c r="J677">
        <v>56</v>
      </c>
      <c r="K677" t="s">
        <v>74</v>
      </c>
      <c r="L677" t="s">
        <v>58</v>
      </c>
      <c r="P677" s="1">
        <f ca="1">IF(U$3=0,'Attribute weighting'!$B$18*E677+'Attribute weighting'!$C$18*F677+'Attribute weighting'!$D$18*G677+'Attribute weighting'!$E$18*H677+'Attribute weighting'!$F$18*I677,E677+F677+0.5*G677+0.5*H677+3*I677)</f>
        <v>35.909999999999997</v>
      </c>
      <c r="R677" s="1">
        <f ca="1">(AVERAGE(E676:E679)+AVERAGE(F676:F679)+(0.5*AVERAGE(G676:G679)))</f>
        <v>86.75</v>
      </c>
      <c r="S677" t="s">
        <v>471</v>
      </c>
    </row>
    <row r="678" spans="1:19">
      <c r="A678" t="s">
        <v>119</v>
      </c>
      <c r="B678" t="s">
        <v>1207</v>
      </c>
      <c r="C678" t="s">
        <v>158</v>
      </c>
      <c r="D678" t="s">
        <v>244</v>
      </c>
      <c r="E678">
        <v>31</v>
      </c>
      <c r="F678">
        <v>31</v>
      </c>
      <c r="G678">
        <v>50</v>
      </c>
      <c r="H678">
        <v>56</v>
      </c>
      <c r="I678">
        <v>19</v>
      </c>
      <c r="J678">
        <v>69</v>
      </c>
      <c r="K678" t="s">
        <v>847</v>
      </c>
      <c r="L678" t="s">
        <v>82</v>
      </c>
      <c r="P678" s="1">
        <f ca="1">IF(U$3=0,'Attribute weighting'!$B$18*E678+'Attribute weighting'!$C$18*F678+'Attribute weighting'!$D$18*G678+'Attribute weighting'!$E$18*H678+'Attribute weighting'!$F$18*I678,E678+F678+0.5*G678+0.5*H678+3*I678)</f>
        <v>31.75</v>
      </c>
      <c r="R678" s="1">
        <f ca="1">0.3*AVERAGE(H676:H679)+0.7*MAX(H676:H679)</f>
        <v>53.3</v>
      </c>
      <c r="S678" t="s">
        <v>486</v>
      </c>
    </row>
    <row r="679" spans="1:19">
      <c r="A679" t="s">
        <v>122</v>
      </c>
      <c r="B679" t="s">
        <v>1208</v>
      </c>
      <c r="C679" t="s">
        <v>651</v>
      </c>
      <c r="D679" t="s">
        <v>185</v>
      </c>
      <c r="E679">
        <v>25</v>
      </c>
      <c r="F679">
        <v>31</v>
      </c>
      <c r="G679">
        <v>38</v>
      </c>
      <c r="H679">
        <v>38</v>
      </c>
      <c r="I679">
        <v>19</v>
      </c>
      <c r="J679">
        <v>44</v>
      </c>
      <c r="K679" t="s">
        <v>536</v>
      </c>
      <c r="L679" t="s">
        <v>58</v>
      </c>
      <c r="P679" s="1">
        <f ca="1">IF(U$3=0,'Attribute weighting'!$B$18*E679+'Attribute weighting'!$C$18*F679+'Attribute weighting'!$D$18*G679+'Attribute weighting'!$E$18*H679+'Attribute weighting'!$F$18*I679,E679+F679+0.5*G679+0.5*H679+3*I679)</f>
        <v>27.67</v>
      </c>
      <c r="R679" s="1">
        <f ca="1">0.3*AVERAGE(I676:I679)+0.7*MAX(I676:I679)</f>
        <v>28.299999999999997</v>
      </c>
      <c r="S679" t="s">
        <v>487</v>
      </c>
    </row>
    <row r="680" spans="1:19">
      <c r="A680" t="s">
        <v>126</v>
      </c>
      <c r="B680" t="s">
        <v>1209</v>
      </c>
      <c r="C680" t="s">
        <v>534</v>
      </c>
      <c r="D680" t="s">
        <v>326</v>
      </c>
      <c r="E680">
        <v>38</v>
      </c>
      <c r="F680">
        <v>50</v>
      </c>
      <c r="G680">
        <v>63</v>
      </c>
      <c r="H680">
        <v>50</v>
      </c>
      <c r="I680">
        <v>44</v>
      </c>
      <c r="J680">
        <v>50</v>
      </c>
      <c r="K680" t="s">
        <v>49</v>
      </c>
      <c r="L680" t="s">
        <v>354</v>
      </c>
      <c r="P680" s="1">
        <f ca="1">IF(U$3=0,'Attribute weighting'!$B$21*E680+'Attribute weighting'!$C$21*F680+'Attribute weighting'!$D$21*G680+'Attribute weighting'!$E$21*H680+'Attribute weighting'!$F$21*I680,E680+F680+0.5*G680+0.5*H680+3*I680)</f>
        <v>45.25</v>
      </c>
      <c r="R680" s="1">
        <f ca="1">'Attribute weighting'!$A$32*(LARGE(P676:P679,1))+'Attribute weighting'!$B$32*(LARGE(P676:P679,2))+'Attribute weighting'!$C$32*(LARGE(P676:P679,3))+'Attribute weighting'!$D$32*(LARGE(P676:P679,4))</f>
        <v>32.83</v>
      </c>
      <c r="S680" t="s">
        <v>488</v>
      </c>
    </row>
    <row r="681" spans="1:19">
      <c r="A681" t="s">
        <v>129</v>
      </c>
      <c r="B681" t="s">
        <v>1210</v>
      </c>
      <c r="C681" t="s">
        <v>279</v>
      </c>
      <c r="D681" t="s">
        <v>134</v>
      </c>
      <c r="E681">
        <v>38</v>
      </c>
      <c r="F681">
        <v>44</v>
      </c>
      <c r="G681">
        <v>56</v>
      </c>
      <c r="H681">
        <v>56</v>
      </c>
      <c r="I681">
        <v>50</v>
      </c>
      <c r="J681">
        <v>63</v>
      </c>
      <c r="K681" t="s">
        <v>49</v>
      </c>
      <c r="L681" t="s">
        <v>1211</v>
      </c>
      <c r="P681" s="1">
        <f ca="1">IF(U$3=0,'Attribute weighting'!$B$21*E681+'Attribute weighting'!$C$21*F681+'Attribute weighting'!$D$21*G681+'Attribute weighting'!$E$21*H681+'Attribute weighting'!$F$21*I681,E681+F681+0.5*G681+0.5*H681+3*I681)</f>
        <v>45.650000000000006</v>
      </c>
      <c r="R681" s="1">
        <f ca="1">(AVERAGE(E680:E683)+AVERAGE(F680:F683)+(0.5*AVERAGE(G680:G683)))/2.5</f>
        <v>41.75</v>
      </c>
      <c r="S681" t="s">
        <v>472</v>
      </c>
    </row>
    <row r="682" spans="1:19">
      <c r="A682" t="s">
        <v>132</v>
      </c>
      <c r="B682" t="s">
        <v>1212</v>
      </c>
      <c r="C682" t="s">
        <v>341</v>
      </c>
      <c r="D682" t="s">
        <v>136</v>
      </c>
      <c r="E682">
        <v>31</v>
      </c>
      <c r="F682">
        <v>38</v>
      </c>
      <c r="G682">
        <v>50</v>
      </c>
      <c r="H682">
        <v>56</v>
      </c>
      <c r="I682">
        <v>44</v>
      </c>
      <c r="J682">
        <v>38</v>
      </c>
      <c r="K682" t="s">
        <v>49</v>
      </c>
      <c r="L682" t="s">
        <v>354</v>
      </c>
      <c r="P682" s="1">
        <f ca="1">IF(U$3=0,'Attribute weighting'!$B$21*E682+'Attribute weighting'!$C$21*F682+'Attribute weighting'!$D$21*G682+'Attribute weighting'!$E$21*H682+'Attribute weighting'!$F$21*I682,E682+F682+0.5*G682+0.5*H682+3*I682)</f>
        <v>39.674999999999997</v>
      </c>
      <c r="R682" s="1">
        <f ca="1">0.7*MAX(I680:I683)+0.3*AVERAGE(I680:I683)</f>
        <v>49.1</v>
      </c>
      <c r="S682" t="s">
        <v>473</v>
      </c>
    </row>
    <row r="683" spans="1:19">
      <c r="A683" t="s">
        <v>135</v>
      </c>
      <c r="B683" t="s">
        <v>1213</v>
      </c>
      <c r="C683" t="s">
        <v>206</v>
      </c>
      <c r="D683" t="s">
        <v>192</v>
      </c>
      <c r="E683">
        <v>31</v>
      </c>
      <c r="F683">
        <v>38</v>
      </c>
      <c r="G683">
        <v>50</v>
      </c>
      <c r="H683">
        <v>50</v>
      </c>
      <c r="I683">
        <v>50</v>
      </c>
      <c r="J683">
        <v>38</v>
      </c>
      <c r="K683" t="s">
        <v>49</v>
      </c>
      <c r="L683" t="s">
        <v>1211</v>
      </c>
      <c r="P683" s="1">
        <f ca="1">IF(U$3=0,'Attribute weighting'!$B$21*E683+'Attribute weighting'!$C$21*F683+'Attribute weighting'!$D$21*G683+'Attribute weighting'!$E$21*H683+'Attribute weighting'!$F$21*I683,E683+F683+0.5*G683+0.5*H683+3*I683)</f>
        <v>41.475000000000001</v>
      </c>
      <c r="R683" s="1">
        <f ca="1">0.4*MAX(H680:H683)+0.4*MIN(H680:H683)+0.2*AVERAGE(H680:H683)</f>
        <v>53.000000000000007</v>
      </c>
      <c r="S683" t="s">
        <v>474</v>
      </c>
    </row>
    <row r="684" spans="1:19">
      <c r="A684" t="s">
        <v>137</v>
      </c>
      <c r="B684" t="s">
        <v>1214</v>
      </c>
      <c r="C684" t="s">
        <v>294</v>
      </c>
      <c r="D684" t="s">
        <v>321</v>
      </c>
      <c r="E684">
        <v>56</v>
      </c>
      <c r="F684">
        <v>81</v>
      </c>
      <c r="G684">
        <v>81</v>
      </c>
      <c r="H684">
        <v>31</v>
      </c>
      <c r="I684">
        <v>44</v>
      </c>
      <c r="J684">
        <v>44</v>
      </c>
      <c r="K684" t="s">
        <v>282</v>
      </c>
      <c r="R684" s="1">
        <f ca="1">'Attribute weighting'!$A$35*(LARGE(P680:P683,1))+'Attribute weighting'!$B$35*(LARGE(P680:P683,2))+'Attribute weighting'!$C$35*(LARGE(P680:P683,3))+'Attribute weighting'!$D$35*(LARGE(P680:P683,4))</f>
        <v>44.475000000000001</v>
      </c>
      <c r="S684" t="s">
        <v>485</v>
      </c>
    </row>
    <row r="685" spans="1:19">
      <c r="A685" t="s">
        <v>141</v>
      </c>
      <c r="B685" t="s">
        <v>1215</v>
      </c>
      <c r="C685" t="s">
        <v>325</v>
      </c>
      <c r="D685" t="s">
        <v>232</v>
      </c>
      <c r="E685">
        <v>25</v>
      </c>
      <c r="F685">
        <v>56</v>
      </c>
      <c r="G685">
        <v>44</v>
      </c>
      <c r="H685">
        <v>31</v>
      </c>
      <c r="I685">
        <v>56</v>
      </c>
      <c r="J685">
        <v>75</v>
      </c>
      <c r="K685" t="s">
        <v>194</v>
      </c>
    </row>
    <row r="686" spans="1:19">
      <c r="A686" t="s">
        <v>145</v>
      </c>
      <c r="B686" t="s">
        <v>361</v>
      </c>
    </row>
    <row r="687" spans="1:19">
      <c r="A687" t="s">
        <v>147</v>
      </c>
      <c r="B687" t="s">
        <v>675</v>
      </c>
    </row>
    <row r="689" spans="1:21">
      <c r="A689" t="s">
        <v>1216</v>
      </c>
      <c r="B689" t="s">
        <v>45</v>
      </c>
    </row>
    <row r="690" spans="1:21">
      <c r="A690" t="s">
        <v>1217</v>
      </c>
      <c r="B690" t="s">
        <v>1218</v>
      </c>
      <c r="Q690" s="1"/>
      <c r="S690" s="1"/>
    </row>
    <row r="691" spans="1:21">
      <c r="A691" t="s">
        <v>46</v>
      </c>
      <c r="B691" t="s">
        <v>1219</v>
      </c>
      <c r="C691" t="s">
        <v>309</v>
      </c>
      <c r="D691" t="s">
        <v>232</v>
      </c>
      <c r="E691">
        <v>25</v>
      </c>
      <c r="F691">
        <v>69</v>
      </c>
      <c r="G691">
        <v>13</v>
      </c>
      <c r="H691">
        <v>13</v>
      </c>
      <c r="I691">
        <v>44</v>
      </c>
      <c r="J691">
        <v>25</v>
      </c>
      <c r="K691">
        <f>J691</f>
        <v>25</v>
      </c>
      <c r="L691">
        <v>25</v>
      </c>
      <c r="M691" t="s">
        <v>250</v>
      </c>
      <c r="N691">
        <v>5</v>
      </c>
      <c r="O691" t="s">
        <v>82</v>
      </c>
      <c r="P691" t="s">
        <v>479</v>
      </c>
      <c r="Q691" s="1">
        <f ca="1">IF(U$4=0,((('Attribute weighting'!$C$5*$I691+'Attribute weighting'!$D$5*$J691+'Attribute weighting'!$E$5*$L691)+('Attribute weighting'!$B$5*$G691))),(((0.4*$I691+0.3*$J691+0.7*$K691+0.05*$L691)+(0.75*($G691+38)))/2.2))</f>
        <v>23.05</v>
      </c>
      <c r="R691" t="s">
        <v>477</v>
      </c>
      <c r="S691" s="1">
        <f ca="1">(((0.4*$I691+0.3*$J691+0.7*$K691+0.05*$L691)/1.45))</f>
        <v>30.241379310344829</v>
      </c>
      <c r="T691" s="1" t="s">
        <v>478</v>
      </c>
      <c r="U691" s="1">
        <f>($G691+38)</f>
        <v>51</v>
      </c>
    </row>
    <row r="692" spans="1:21">
      <c r="A692" t="s">
        <v>51</v>
      </c>
      <c r="B692" t="s">
        <v>1220</v>
      </c>
      <c r="C692" t="s">
        <v>213</v>
      </c>
      <c r="D692" t="s">
        <v>162</v>
      </c>
      <c r="E692">
        <v>25</v>
      </c>
      <c r="F692">
        <v>69</v>
      </c>
      <c r="G692">
        <v>13</v>
      </c>
      <c r="H692">
        <v>13</v>
      </c>
      <c r="I692">
        <v>44</v>
      </c>
      <c r="J692">
        <v>31</v>
      </c>
      <c r="K692">
        <f>J692</f>
        <v>31</v>
      </c>
      <c r="L692">
        <v>38</v>
      </c>
      <c r="M692" t="s">
        <v>49</v>
      </c>
      <c r="N692">
        <v>3</v>
      </c>
      <c r="O692" t="s">
        <v>82</v>
      </c>
      <c r="P692" t="s">
        <v>479</v>
      </c>
      <c r="Q692" s="1">
        <f ca="1">IF(U$4=0,((('Attribute weighting'!$C$5*$I692+'Attribute weighting'!$D$5*$J692+'Attribute weighting'!$E$5*$L692)+('Attribute weighting'!$B$5*$G692))),(((0.4*$I692+0.3*$J692+0.7*$K692+0.05*$L692)+(0.75*($G692+38)))/2.2))</f>
        <v>26.099999999999998</v>
      </c>
      <c r="R692" t="s">
        <v>477</v>
      </c>
      <c r="S692" s="1">
        <f ca="1">(((0.4*$I692+0.3*$J692+0.7*$K692+0.05*$L692)/1.45))</f>
        <v>34.827586206896548</v>
      </c>
      <c r="T692" s="1" t="s">
        <v>478</v>
      </c>
      <c r="U692" s="1">
        <f>($G692+38)</f>
        <v>51</v>
      </c>
    </row>
    <row r="693" spans="1:21">
      <c r="A693" t="s">
        <v>54</v>
      </c>
      <c r="B693" t="s">
        <v>1221</v>
      </c>
      <c r="C693" t="s">
        <v>229</v>
      </c>
      <c r="D693" t="s">
        <v>70</v>
      </c>
      <c r="E693">
        <v>44</v>
      </c>
      <c r="F693">
        <v>69</v>
      </c>
      <c r="G693">
        <v>25</v>
      </c>
      <c r="H693">
        <v>94</v>
      </c>
      <c r="I693">
        <v>50</v>
      </c>
      <c r="J693">
        <v>56</v>
      </c>
      <c r="K693" t="s">
        <v>62</v>
      </c>
      <c r="L693">
        <v>5</v>
      </c>
      <c r="M693">
        <v>7</v>
      </c>
      <c r="N693" t="s">
        <v>272</v>
      </c>
      <c r="P693" t="s">
        <v>478</v>
      </c>
      <c r="Q693" s="1">
        <f ca="1">IF(U$3=0,IF(H693&gt;88,G693+3,G693),((G693+0.2*H693)/1.15))</f>
        <v>28</v>
      </c>
      <c r="R693" t="s">
        <v>480</v>
      </c>
      <c r="S693" s="1">
        <f ca="1">('Attribute weighting'!$B$11*(E693)+'Attribute weighting'!$C$11*(G693)+'Attribute weighting'!$D$11*(J693))</f>
        <v>37.42</v>
      </c>
    </row>
    <row r="694" spans="1:21">
      <c r="A694" t="s">
        <v>59</v>
      </c>
      <c r="B694" t="s">
        <v>1222</v>
      </c>
      <c r="C694" t="s">
        <v>69</v>
      </c>
      <c r="D694" t="s">
        <v>271</v>
      </c>
      <c r="E694">
        <v>50</v>
      </c>
      <c r="F694">
        <v>69</v>
      </c>
      <c r="G694">
        <v>63</v>
      </c>
      <c r="H694">
        <v>50</v>
      </c>
      <c r="I694">
        <v>50</v>
      </c>
      <c r="J694">
        <v>50</v>
      </c>
      <c r="K694" t="s">
        <v>57</v>
      </c>
      <c r="L694">
        <v>5</v>
      </c>
      <c r="M694">
        <v>8</v>
      </c>
      <c r="N694" t="s">
        <v>58</v>
      </c>
      <c r="P694" t="s">
        <v>478</v>
      </c>
      <c r="Q694" s="1">
        <f ca="1">IF(U$3=0,IF(H694&gt;88,G694+3,G694),((G694+0.2*H694)/1.15))</f>
        <v>63</v>
      </c>
      <c r="R694" t="s">
        <v>480</v>
      </c>
      <c r="S694" s="1">
        <f ca="1">('Attribute weighting'!$B$11*(E694)+'Attribute weighting'!$C$11*(G694)+'Attribute weighting'!$D$11*(J694))</f>
        <v>57.54</v>
      </c>
    </row>
    <row r="695" spans="1:21">
      <c r="A695" t="s">
        <v>64</v>
      </c>
      <c r="B695" t="s">
        <v>1223</v>
      </c>
      <c r="C695" t="s">
        <v>224</v>
      </c>
      <c r="D695" t="s">
        <v>227</v>
      </c>
      <c r="E695">
        <v>38</v>
      </c>
      <c r="F695">
        <v>69</v>
      </c>
      <c r="G695">
        <v>31</v>
      </c>
      <c r="H695">
        <v>25</v>
      </c>
      <c r="I695">
        <v>50</v>
      </c>
      <c r="J695">
        <v>25</v>
      </c>
      <c r="K695" t="s">
        <v>128</v>
      </c>
      <c r="L695">
        <v>1</v>
      </c>
      <c r="M695">
        <v>5</v>
      </c>
      <c r="N695" t="s">
        <v>108</v>
      </c>
      <c r="P695" t="s">
        <v>478</v>
      </c>
      <c r="Q695" s="1">
        <f ca="1">IF(U$3=0,IF(H695&gt;88,G695+3,G695),((G695+0.2*H695)/1.15))</f>
        <v>31</v>
      </c>
      <c r="R695" t="s">
        <v>480</v>
      </c>
      <c r="S695" s="1">
        <f ca="1">('Attribute weighting'!$B$11*(E695)+'Attribute weighting'!$C$11*(G695)+'Attribute weighting'!$D$11*(J695))</f>
        <v>29.13</v>
      </c>
    </row>
    <row r="696" spans="1:21">
      <c r="A696" t="s">
        <v>68</v>
      </c>
      <c r="B696" t="s">
        <v>1224</v>
      </c>
      <c r="C696" t="s">
        <v>130</v>
      </c>
      <c r="D696" t="s">
        <v>61</v>
      </c>
      <c r="E696">
        <v>38</v>
      </c>
      <c r="F696">
        <v>69</v>
      </c>
      <c r="G696">
        <v>56</v>
      </c>
      <c r="H696">
        <v>25</v>
      </c>
      <c r="I696">
        <v>50</v>
      </c>
      <c r="J696">
        <v>38</v>
      </c>
      <c r="K696" t="s">
        <v>66</v>
      </c>
      <c r="L696">
        <v>3</v>
      </c>
      <c r="M696">
        <v>5</v>
      </c>
      <c r="N696" t="s">
        <v>108</v>
      </c>
      <c r="P696" t="s">
        <v>478</v>
      </c>
      <c r="Q696" s="1">
        <f ca="1">IF(U$3=0,IF(H696&gt;88,G696+3,G696),((G696+0.2*H696)/1.15))</f>
        <v>56</v>
      </c>
      <c r="R696" t="s">
        <v>480</v>
      </c>
      <c r="S696" s="1">
        <f ca="1">('Attribute weighting'!$B$11*(E696)+'Attribute weighting'!$C$11*(G696)+'Attribute weighting'!$D$11*(J696))</f>
        <v>48.44</v>
      </c>
    </row>
    <row r="697" spans="1:21">
      <c r="A697" t="s">
        <v>71</v>
      </c>
      <c r="B697" t="s">
        <v>1225</v>
      </c>
      <c r="C697" t="s">
        <v>164</v>
      </c>
      <c r="D697" t="s">
        <v>88</v>
      </c>
      <c r="E697">
        <v>31</v>
      </c>
      <c r="F697">
        <v>69</v>
      </c>
      <c r="G697">
        <v>31</v>
      </c>
      <c r="H697">
        <v>13</v>
      </c>
      <c r="I697">
        <v>50</v>
      </c>
      <c r="J697">
        <v>50</v>
      </c>
      <c r="K697" t="s">
        <v>150</v>
      </c>
      <c r="L697">
        <v>5</v>
      </c>
      <c r="M697">
        <v>9</v>
      </c>
      <c r="N697" t="s">
        <v>200</v>
      </c>
      <c r="S697" s="1">
        <f ca="1">('Attribute weighting'!$B$11*(E697)+'Attribute weighting'!$C$11*(G697)+'Attribute weighting'!$D$11*(J697))</f>
        <v>38.03</v>
      </c>
    </row>
    <row r="698" spans="1:21">
      <c r="A698" t="s">
        <v>76</v>
      </c>
      <c r="B698" t="s">
        <v>1226</v>
      </c>
      <c r="C698" t="s">
        <v>279</v>
      </c>
      <c r="D698" t="s">
        <v>78</v>
      </c>
      <c r="E698">
        <v>31</v>
      </c>
      <c r="F698">
        <v>69</v>
      </c>
      <c r="G698">
        <v>31</v>
      </c>
      <c r="H698">
        <v>13</v>
      </c>
      <c r="I698">
        <v>50</v>
      </c>
      <c r="J698">
        <v>50</v>
      </c>
      <c r="K698" t="s">
        <v>150</v>
      </c>
      <c r="L698">
        <v>5</v>
      </c>
      <c r="M698">
        <v>9</v>
      </c>
      <c r="N698" t="s">
        <v>286</v>
      </c>
      <c r="S698" s="1">
        <f ca="1">('Attribute weighting'!$B$11*(E698)+'Attribute weighting'!$C$11*(G698)+'Attribute weighting'!$D$11*(J698))</f>
        <v>38.03</v>
      </c>
    </row>
    <row r="699" spans="1:21">
      <c r="A699" t="s">
        <v>79</v>
      </c>
      <c r="B699" t="s">
        <v>1227</v>
      </c>
      <c r="C699" t="s">
        <v>197</v>
      </c>
      <c r="D699" t="s">
        <v>165</v>
      </c>
      <c r="E699">
        <v>25</v>
      </c>
      <c r="F699">
        <v>69</v>
      </c>
      <c r="G699">
        <v>19</v>
      </c>
      <c r="H699">
        <v>13</v>
      </c>
      <c r="I699">
        <v>50</v>
      </c>
      <c r="J699">
        <v>44</v>
      </c>
      <c r="K699" t="s">
        <v>150</v>
      </c>
      <c r="L699">
        <v>5</v>
      </c>
      <c r="M699">
        <v>8</v>
      </c>
      <c r="N699" t="s">
        <v>67</v>
      </c>
      <c r="S699" s="1">
        <f ca="1">('Attribute weighting'!$B$11*(E699)+'Attribute weighting'!$C$11*(G699)+'Attribute weighting'!$D$11*(J699))</f>
        <v>28.55</v>
      </c>
    </row>
    <row r="700" spans="1:21">
      <c r="A700" t="s">
        <v>83</v>
      </c>
      <c r="B700" t="s">
        <v>1228</v>
      </c>
      <c r="C700" t="s">
        <v>316</v>
      </c>
      <c r="D700" t="s">
        <v>235</v>
      </c>
      <c r="E700">
        <v>25</v>
      </c>
      <c r="F700">
        <v>69</v>
      </c>
      <c r="G700">
        <v>19</v>
      </c>
      <c r="H700">
        <v>13</v>
      </c>
      <c r="I700">
        <v>50</v>
      </c>
      <c r="J700">
        <v>50</v>
      </c>
      <c r="K700" t="s">
        <v>150</v>
      </c>
      <c r="L700">
        <v>4</v>
      </c>
      <c r="M700">
        <v>9</v>
      </c>
      <c r="N700" t="s">
        <v>63</v>
      </c>
      <c r="S700" s="1">
        <f ca="1">('Attribute weighting'!$B$11*(E700)+'Attribute weighting'!$C$11*(G700)+'Attribute weighting'!$D$11*(J700))</f>
        <v>30.77</v>
      </c>
    </row>
    <row r="701" spans="1:21">
      <c r="A701" t="s">
        <v>86</v>
      </c>
      <c r="B701" t="s">
        <v>1229</v>
      </c>
      <c r="C701" t="s">
        <v>339</v>
      </c>
      <c r="D701" t="s">
        <v>91</v>
      </c>
      <c r="E701">
        <v>25</v>
      </c>
      <c r="F701">
        <v>69</v>
      </c>
      <c r="G701">
        <v>25</v>
      </c>
      <c r="H701">
        <v>63</v>
      </c>
      <c r="I701">
        <v>50</v>
      </c>
      <c r="J701">
        <v>25</v>
      </c>
      <c r="K701" t="s">
        <v>150</v>
      </c>
      <c r="L701">
        <v>1</v>
      </c>
      <c r="M701">
        <v>9</v>
      </c>
      <c r="N701" t="s">
        <v>82</v>
      </c>
      <c r="S701" s="1">
        <f ca="1">('Attribute weighting'!$B$11*(E701)+'Attribute weighting'!$C$11*(G701)+'Attribute weighting'!$D$11*(J701))</f>
        <v>25</v>
      </c>
    </row>
    <row r="702" spans="1:21">
      <c r="A702" t="s">
        <v>89</v>
      </c>
      <c r="B702" t="s">
        <v>1230</v>
      </c>
      <c r="C702" t="s">
        <v>350</v>
      </c>
      <c r="D702" t="s">
        <v>208</v>
      </c>
      <c r="E702">
        <v>25</v>
      </c>
      <c r="F702">
        <v>69</v>
      </c>
      <c r="G702">
        <v>19</v>
      </c>
      <c r="H702">
        <v>44</v>
      </c>
      <c r="I702">
        <v>50</v>
      </c>
      <c r="J702">
        <v>31</v>
      </c>
      <c r="K702" t="s">
        <v>150</v>
      </c>
      <c r="L702">
        <v>2</v>
      </c>
      <c r="M702">
        <v>8</v>
      </c>
      <c r="N702" t="s">
        <v>67</v>
      </c>
      <c r="S702" s="1">
        <f ca="1">('Attribute weighting'!$B$11*(E702)+'Attribute weighting'!$C$11*(G702)+'Attribute weighting'!$D$11*(J702))</f>
        <v>23.740000000000002</v>
      </c>
    </row>
    <row r="703" spans="1:21">
      <c r="A703" t="s">
        <v>92</v>
      </c>
      <c r="B703" t="s">
        <v>1231</v>
      </c>
      <c r="C703" t="s">
        <v>209</v>
      </c>
      <c r="D703" t="s">
        <v>259</v>
      </c>
      <c r="E703">
        <v>25</v>
      </c>
      <c r="F703">
        <v>69</v>
      </c>
      <c r="G703">
        <v>50</v>
      </c>
      <c r="H703">
        <v>63</v>
      </c>
      <c r="R703" s="1">
        <f>MAX(Q691:Q692)</f>
        <v>26.099999999999998</v>
      </c>
      <c r="S703" t="s">
        <v>475</v>
      </c>
    </row>
    <row r="704" spans="1:21">
      <c r="A704" t="s">
        <v>95</v>
      </c>
      <c r="B704" t="s">
        <v>1232</v>
      </c>
      <c r="C704" t="s">
        <v>317</v>
      </c>
      <c r="D704" t="s">
        <v>297</v>
      </c>
      <c r="E704">
        <v>25</v>
      </c>
      <c r="F704">
        <v>69</v>
      </c>
      <c r="G704">
        <v>44</v>
      </c>
      <c r="H704">
        <v>69</v>
      </c>
      <c r="R704" s="1">
        <f>MAX(Q693:Q696)</f>
        <v>63</v>
      </c>
      <c r="S704" t="s">
        <v>476</v>
      </c>
    </row>
    <row r="705" spans="1:24">
      <c r="A705" t="s">
        <v>97</v>
      </c>
      <c r="B705" t="s">
        <v>1233</v>
      </c>
      <c r="C705" t="s">
        <v>233</v>
      </c>
      <c r="D705" t="s">
        <v>169</v>
      </c>
      <c r="E705">
        <v>25</v>
      </c>
      <c r="F705">
        <v>69</v>
      </c>
      <c r="G705">
        <v>38</v>
      </c>
      <c r="H705">
        <v>50</v>
      </c>
      <c r="R705" s="1">
        <f>U691</f>
        <v>51</v>
      </c>
      <c r="S705" t="s">
        <v>481</v>
      </c>
    </row>
    <row r="706" spans="1:24">
      <c r="A706" t="s">
        <v>100</v>
      </c>
      <c r="B706" t="s">
        <v>1234</v>
      </c>
      <c r="C706" t="s">
        <v>298</v>
      </c>
      <c r="D706" t="s">
        <v>212</v>
      </c>
      <c r="E706">
        <v>25</v>
      </c>
      <c r="F706">
        <v>69</v>
      </c>
      <c r="G706">
        <v>31</v>
      </c>
      <c r="H706">
        <v>50</v>
      </c>
      <c r="R706" s="1">
        <f>0.7*MAX(S694:S702)+0.3*LARGE(S697:S702,2)</f>
        <v>51.686999999999998</v>
      </c>
      <c r="S706" t="s">
        <v>1636</v>
      </c>
    </row>
    <row r="707" spans="1:24">
      <c r="A707" t="s">
        <v>102</v>
      </c>
      <c r="B707" t="s">
        <v>1235</v>
      </c>
      <c r="C707" t="s">
        <v>231</v>
      </c>
      <c r="D707" t="s">
        <v>308</v>
      </c>
      <c r="E707">
        <v>25</v>
      </c>
      <c r="F707">
        <v>69</v>
      </c>
      <c r="G707">
        <v>31</v>
      </c>
      <c r="H707">
        <v>50</v>
      </c>
      <c r="R707" s="1">
        <f>(AVERAGE(H703:H707)+MIN(H703,H703:H707))/2</f>
        <v>53.2</v>
      </c>
      <c r="S707" t="s">
        <v>470</v>
      </c>
    </row>
    <row r="708" spans="1:24">
      <c r="A708" t="s">
        <v>105</v>
      </c>
      <c r="B708" t="s">
        <v>1236</v>
      </c>
      <c r="C708" t="s">
        <v>278</v>
      </c>
      <c r="D708" t="s">
        <v>174</v>
      </c>
      <c r="E708">
        <v>31</v>
      </c>
      <c r="F708">
        <v>44</v>
      </c>
      <c r="G708">
        <v>50</v>
      </c>
      <c r="H708">
        <v>63</v>
      </c>
      <c r="I708">
        <v>44</v>
      </c>
      <c r="J708">
        <v>75</v>
      </c>
      <c r="K708" t="s">
        <v>890</v>
      </c>
      <c r="L708" t="s">
        <v>82</v>
      </c>
      <c r="P708" s="1">
        <f ca="1">IF(U$3=0,'Attribute weighting'!$B$15*E708+'Attribute weighting'!$C$15*F708+'Attribute weighting'!$D$15*G708+'Attribute weighting'!$E$15*H708+'Attribute weighting'!$F$15*I708,E708+F708+0.5*G708+0.5*H708+3*I708)</f>
        <v>51.2</v>
      </c>
      <c r="R708" s="1"/>
    </row>
    <row r="709" spans="1:24">
      <c r="A709" t="s">
        <v>109</v>
      </c>
      <c r="B709" t="s">
        <v>1237</v>
      </c>
      <c r="C709" t="s">
        <v>292</v>
      </c>
      <c r="D709" t="s">
        <v>172</v>
      </c>
      <c r="E709">
        <v>38</v>
      </c>
      <c r="F709">
        <v>31</v>
      </c>
      <c r="G709">
        <v>19</v>
      </c>
      <c r="H709">
        <v>69</v>
      </c>
      <c r="I709">
        <v>19</v>
      </c>
      <c r="J709">
        <v>56</v>
      </c>
      <c r="K709" t="s">
        <v>277</v>
      </c>
      <c r="L709" t="s">
        <v>82</v>
      </c>
      <c r="P709" s="1">
        <f ca="1">IF(U$3=0,'Attribute weighting'!$B$15*E709+'Attribute weighting'!$C$15*F709+'Attribute weighting'!$D$15*G709+'Attribute weighting'!$E$15*H709+'Attribute weighting'!$F$15*I709,E709+F709+0.5*G709+0.5*H709+3*I709)</f>
        <v>50.2</v>
      </c>
      <c r="R709" s="1"/>
    </row>
    <row r="710" spans="1:24">
      <c r="A710" t="s">
        <v>111</v>
      </c>
      <c r="B710" t="s">
        <v>1238</v>
      </c>
      <c r="C710" t="s">
        <v>98</v>
      </c>
      <c r="D710" t="s">
        <v>215</v>
      </c>
      <c r="E710">
        <v>31</v>
      </c>
      <c r="F710">
        <v>44</v>
      </c>
      <c r="G710">
        <v>50</v>
      </c>
      <c r="H710">
        <v>63</v>
      </c>
      <c r="I710">
        <v>19</v>
      </c>
      <c r="J710">
        <v>69</v>
      </c>
      <c r="K710" t="s">
        <v>1239</v>
      </c>
      <c r="L710" t="s">
        <v>82</v>
      </c>
      <c r="P710" s="1">
        <f ca="1">IF(U$3=0,'Attribute weighting'!$B$15*E710+'Attribute weighting'!$C$15*F710+'Attribute weighting'!$D$15*G710+'Attribute weighting'!$E$15*H710+'Attribute weighting'!$F$15*I710,E710+F710+0.5*G710+0.5*H710+3*I710)</f>
        <v>49.95</v>
      </c>
      <c r="R710" s="1"/>
    </row>
    <row r="711" spans="1:24">
      <c r="A711" t="s">
        <v>114</v>
      </c>
      <c r="B711" t="s">
        <v>1240</v>
      </c>
      <c r="C711" t="s">
        <v>307</v>
      </c>
      <c r="D711" t="s">
        <v>118</v>
      </c>
      <c r="E711">
        <v>25</v>
      </c>
      <c r="F711">
        <v>31</v>
      </c>
      <c r="G711">
        <v>38</v>
      </c>
      <c r="H711">
        <v>44</v>
      </c>
      <c r="I711">
        <v>31</v>
      </c>
      <c r="J711">
        <v>44</v>
      </c>
      <c r="K711" t="s">
        <v>541</v>
      </c>
      <c r="L711" t="s">
        <v>299</v>
      </c>
      <c r="P711" s="1">
        <f ca="1">IF(U$3=0,'Attribute weighting'!$B$18*E711+'Attribute weighting'!$C$18*F711+'Attribute weighting'!$D$18*G711+'Attribute weighting'!$E$18*H711+'Attribute weighting'!$F$18*I711,E711+F711+0.5*G711+0.5*H711+3*I711)</f>
        <v>30.37</v>
      </c>
      <c r="R711" s="1">
        <f ca="1">(0.3*AVERAGE(P708:P710)+0.7*MAX(P708:P710))</f>
        <v>50.974999999999994</v>
      </c>
      <c r="S711" t="s">
        <v>1701</v>
      </c>
    </row>
    <row r="712" spans="1:24">
      <c r="A712" t="s">
        <v>116</v>
      </c>
      <c r="B712" t="s">
        <v>1241</v>
      </c>
      <c r="C712" t="s">
        <v>611</v>
      </c>
      <c r="D712" t="s">
        <v>110</v>
      </c>
      <c r="E712">
        <v>25</v>
      </c>
      <c r="F712">
        <v>31</v>
      </c>
      <c r="G712">
        <v>38</v>
      </c>
      <c r="H712">
        <v>56</v>
      </c>
      <c r="I712">
        <v>19</v>
      </c>
      <c r="J712">
        <v>63</v>
      </c>
      <c r="K712" t="s">
        <v>150</v>
      </c>
      <c r="L712" t="s">
        <v>82</v>
      </c>
      <c r="P712" s="1">
        <f ca="1">IF(U$3=0,'Attribute weighting'!$B$18*E712+'Attribute weighting'!$C$18*F712+'Attribute weighting'!$D$18*G712+'Attribute weighting'!$E$18*H712+'Attribute weighting'!$F$18*I712,E712+F712+0.5*G712+0.5*H712+3*I712)</f>
        <v>28.570000000000004</v>
      </c>
      <c r="R712" s="1">
        <f ca="1">(AVERAGE(E711:E714)+AVERAGE(F711:F714)+(0.5*AVERAGE(G711:G714)))</f>
        <v>85.25</v>
      </c>
      <c r="S712" t="s">
        <v>471</v>
      </c>
    </row>
    <row r="713" spans="1:24">
      <c r="A713" t="s">
        <v>119</v>
      </c>
      <c r="B713" t="s">
        <v>1242</v>
      </c>
      <c r="C713" t="s">
        <v>249</v>
      </c>
      <c r="D713" t="s">
        <v>223</v>
      </c>
      <c r="E713">
        <v>38</v>
      </c>
      <c r="F713">
        <v>50</v>
      </c>
      <c r="G713">
        <v>56</v>
      </c>
      <c r="H713">
        <v>75</v>
      </c>
      <c r="I713">
        <v>19</v>
      </c>
      <c r="J713">
        <v>81</v>
      </c>
      <c r="K713" t="s">
        <v>74</v>
      </c>
      <c r="L713" t="s">
        <v>58</v>
      </c>
      <c r="P713" s="1">
        <f ca="1">IF(U$3=0,'Attribute weighting'!$B$18*E713+'Attribute weighting'!$C$18*F713+'Attribute weighting'!$D$18*G713+'Attribute weighting'!$E$18*H713+'Attribute weighting'!$F$18*I713,E713+F713+0.5*G713+0.5*H713+3*I713)</f>
        <v>41.69</v>
      </c>
      <c r="R713" s="1">
        <f ca="1">0.3*AVERAGE(H711:H714)+0.7*MAX(H711:H714)</f>
        <v>68.924999999999997</v>
      </c>
      <c r="S713" t="s">
        <v>486</v>
      </c>
    </row>
    <row r="714" spans="1:24">
      <c r="A714" t="s">
        <v>122</v>
      </c>
      <c r="B714" t="s">
        <v>1243</v>
      </c>
      <c r="C714" t="s">
        <v>138</v>
      </c>
      <c r="D714" t="s">
        <v>115</v>
      </c>
      <c r="E714">
        <v>25</v>
      </c>
      <c r="F714">
        <v>31</v>
      </c>
      <c r="G714">
        <v>38</v>
      </c>
      <c r="H714">
        <v>44</v>
      </c>
      <c r="I714">
        <v>31</v>
      </c>
      <c r="J714">
        <v>44</v>
      </c>
      <c r="K714" t="s">
        <v>150</v>
      </c>
      <c r="L714" t="s">
        <v>299</v>
      </c>
      <c r="P714" s="1">
        <f ca="1">IF(U$3=0,'Attribute weighting'!$B$18*E714+'Attribute weighting'!$C$18*F714+'Attribute weighting'!$D$18*G714+'Attribute weighting'!$E$18*H714+'Attribute weighting'!$F$18*I714,E714+F714+0.5*G714+0.5*H714+3*I714)</f>
        <v>30.37</v>
      </c>
      <c r="R714" s="1">
        <f ca="1">0.3*AVERAGE(I711:I714)+0.7*MAX(I711:I714)</f>
        <v>29.2</v>
      </c>
      <c r="S714" t="s">
        <v>487</v>
      </c>
    </row>
    <row r="715" spans="1:24">
      <c r="A715" t="s">
        <v>126</v>
      </c>
      <c r="B715" t="s">
        <v>1244</v>
      </c>
      <c r="C715" t="s">
        <v>363</v>
      </c>
      <c r="D715" t="s">
        <v>255</v>
      </c>
      <c r="E715">
        <v>38</v>
      </c>
      <c r="F715">
        <v>44</v>
      </c>
      <c r="G715">
        <v>56</v>
      </c>
      <c r="H715">
        <v>50</v>
      </c>
      <c r="I715">
        <v>69</v>
      </c>
      <c r="J715">
        <v>56</v>
      </c>
      <c r="K715" t="s">
        <v>541</v>
      </c>
      <c r="L715" t="s">
        <v>1245</v>
      </c>
      <c r="P715" s="1">
        <f ca="1">IF(U$3=0,'Attribute weighting'!$B$21*E715+'Attribute weighting'!$C$21*F715+'Attribute weighting'!$D$21*G715+'Attribute weighting'!$E$21*H715+'Attribute weighting'!$F$21*I715,E715+F715+0.5*G715+0.5*H715+3*I715)</f>
        <v>52</v>
      </c>
      <c r="R715" s="1">
        <f ca="1">'Attribute weighting'!$A$32*(LARGE(P711:P714,1))+'Attribute weighting'!$B$32*(LARGE(P711:P714,2))+'Attribute weighting'!$C$32*(LARGE(P711:P714,3))+'Attribute weighting'!$D$32*(LARGE(P711:P714,4))</f>
        <v>34.538000000000004</v>
      </c>
      <c r="S715" t="s">
        <v>488</v>
      </c>
    </row>
    <row r="716" spans="1:24">
      <c r="A716" t="s">
        <v>129</v>
      </c>
      <c r="B716" t="s">
        <v>1246</v>
      </c>
      <c r="C716" t="s">
        <v>206</v>
      </c>
      <c r="D716" t="s">
        <v>188</v>
      </c>
      <c r="E716">
        <v>31</v>
      </c>
      <c r="F716">
        <v>38</v>
      </c>
      <c r="G716">
        <v>50</v>
      </c>
      <c r="H716">
        <v>44</v>
      </c>
      <c r="I716">
        <v>63</v>
      </c>
      <c r="J716">
        <v>63</v>
      </c>
      <c r="K716" t="s">
        <v>175</v>
      </c>
      <c r="L716" t="s">
        <v>245</v>
      </c>
      <c r="P716" s="1">
        <f ca="1">IF(U$3=0,'Attribute weighting'!$B$21*E716+'Attribute weighting'!$C$21*F716+'Attribute weighting'!$D$21*G716+'Attribute weighting'!$E$21*H716+'Attribute weighting'!$F$21*I716,E716+F716+0.5*G716+0.5*H716+3*I716)</f>
        <v>45.724999999999994</v>
      </c>
      <c r="R716" s="1">
        <f ca="1">(AVERAGE(E715:E718)+AVERAGE(F715:F718)+(0.5*AVERAGE(G715:G718)))/2.5</f>
        <v>39.200000000000003</v>
      </c>
      <c r="S716" t="s">
        <v>472</v>
      </c>
    </row>
    <row r="717" spans="1:24">
      <c r="A717" t="s">
        <v>132</v>
      </c>
      <c r="B717" t="s">
        <v>1247</v>
      </c>
      <c r="C717" t="s">
        <v>214</v>
      </c>
      <c r="D717" t="s">
        <v>136</v>
      </c>
      <c r="E717">
        <v>38</v>
      </c>
      <c r="F717">
        <v>44</v>
      </c>
      <c r="G717">
        <v>56</v>
      </c>
      <c r="H717">
        <v>50</v>
      </c>
      <c r="I717">
        <v>81</v>
      </c>
      <c r="J717">
        <v>69</v>
      </c>
      <c r="K717" t="s">
        <v>541</v>
      </c>
      <c r="L717" t="s">
        <v>930</v>
      </c>
      <c r="P717" s="1">
        <f ca="1">IF(U$3=0,'Attribute weighting'!$B$21*E717+'Attribute weighting'!$C$21*F717+'Attribute weighting'!$D$21*G717+'Attribute weighting'!$E$21*H717+'Attribute weighting'!$F$21*I717,E717+F717+0.5*G717+0.5*H717+3*I717)</f>
        <v>56.2</v>
      </c>
      <c r="R717" s="1">
        <f ca="1">0.7*MAX(I715:I718)+0.3*AVERAGE(I715:I718)</f>
        <v>76.875</v>
      </c>
      <c r="S717" t="s">
        <v>473</v>
      </c>
      <c r="W717">
        <f>0.7*232</f>
        <v>162.39999999999998</v>
      </c>
    </row>
    <row r="718" spans="1:24">
      <c r="A718" t="s">
        <v>135</v>
      </c>
      <c r="B718" t="s">
        <v>1248</v>
      </c>
      <c r="C718" t="s">
        <v>607</v>
      </c>
      <c r="D718" t="s">
        <v>56</v>
      </c>
      <c r="E718">
        <v>25</v>
      </c>
      <c r="F718">
        <v>31</v>
      </c>
      <c r="G718">
        <v>44</v>
      </c>
      <c r="H718">
        <v>44</v>
      </c>
      <c r="I718">
        <v>56</v>
      </c>
      <c r="J718">
        <v>44</v>
      </c>
      <c r="K718" t="s">
        <v>74</v>
      </c>
      <c r="L718" t="s">
        <v>299</v>
      </c>
      <c r="P718" s="1">
        <f ca="1">IF(U$3=0,'Attribute weighting'!$B$21*E718+'Attribute weighting'!$C$21*F718+'Attribute weighting'!$D$21*G718+'Attribute weighting'!$E$21*H718+'Attribute weighting'!$F$21*I718,E718+F718+0.5*G718+0.5*H718+3*I718)</f>
        <v>39.4</v>
      </c>
      <c r="R718" s="1">
        <f ca="1">0.4*MAX(H715:H718)+0.4*MIN(H715:H718)+0.2*AVERAGE(H715:H718)</f>
        <v>47</v>
      </c>
      <c r="S718" t="s">
        <v>474</v>
      </c>
      <c r="W718" s="1">
        <f>SUM(W717,P715,P716,P718)</f>
        <v>299.52499999999998</v>
      </c>
      <c r="X718">
        <f>0.3*W718</f>
        <v>89.857499999999987</v>
      </c>
    </row>
    <row r="719" spans="1:24">
      <c r="A719" t="s">
        <v>137</v>
      </c>
      <c r="B719" t="s">
        <v>1249</v>
      </c>
      <c r="C719" t="s">
        <v>178</v>
      </c>
      <c r="D719" t="s">
        <v>230</v>
      </c>
      <c r="E719">
        <v>56</v>
      </c>
      <c r="F719">
        <v>81</v>
      </c>
      <c r="G719">
        <v>81</v>
      </c>
      <c r="H719">
        <v>31</v>
      </c>
      <c r="I719">
        <v>38</v>
      </c>
      <c r="J719">
        <v>50</v>
      </c>
      <c r="K719" t="s">
        <v>282</v>
      </c>
      <c r="R719" s="1">
        <f ca="1">'Attribute weighting'!$A$35*(LARGE(P715:P718,1))+'Attribute weighting'!$B$35*(LARGE(P715:P718,2))+'Attribute weighting'!$C$35*(LARGE(P715:P718,3))+'Attribute weighting'!$D$35*(LARGE(P715:P718,4))</f>
        <v>51.792499999999997</v>
      </c>
      <c r="S719" t="s">
        <v>485</v>
      </c>
    </row>
    <row r="720" spans="1:24">
      <c r="A720" t="s">
        <v>141</v>
      </c>
      <c r="B720" t="s">
        <v>1250</v>
      </c>
      <c r="C720" t="s">
        <v>767</v>
      </c>
      <c r="D720" t="s">
        <v>143</v>
      </c>
      <c r="E720">
        <v>25</v>
      </c>
      <c r="F720">
        <v>56</v>
      </c>
      <c r="G720">
        <v>44</v>
      </c>
      <c r="H720">
        <v>31</v>
      </c>
      <c r="I720">
        <v>31</v>
      </c>
      <c r="J720">
        <v>25</v>
      </c>
      <c r="K720" t="s">
        <v>362</v>
      </c>
    </row>
    <row r="721" spans="1:21">
      <c r="A721" t="s">
        <v>145</v>
      </c>
      <c r="B721" t="s">
        <v>146</v>
      </c>
    </row>
    <row r="722" spans="1:21">
      <c r="A722" t="s">
        <v>147</v>
      </c>
      <c r="B722" t="s">
        <v>146</v>
      </c>
    </row>
    <row r="724" spans="1:21">
      <c r="A724" t="s">
        <v>1251</v>
      </c>
      <c r="B724" t="s">
        <v>45</v>
      </c>
    </row>
    <row r="725" spans="1:21">
      <c r="A725" t="s">
        <v>1252</v>
      </c>
      <c r="B725" t="s">
        <v>1253</v>
      </c>
      <c r="Q725" s="1"/>
      <c r="S725" s="1"/>
    </row>
    <row r="726" spans="1:21">
      <c r="A726" t="s">
        <v>46</v>
      </c>
      <c r="B726" t="s">
        <v>1254</v>
      </c>
      <c r="C726" t="s">
        <v>304</v>
      </c>
      <c r="D726" t="s">
        <v>139</v>
      </c>
      <c r="E726">
        <v>25</v>
      </c>
      <c r="F726">
        <v>69</v>
      </c>
      <c r="G726">
        <v>31</v>
      </c>
      <c r="H726">
        <v>13</v>
      </c>
      <c r="I726">
        <v>38</v>
      </c>
      <c r="J726">
        <v>44</v>
      </c>
      <c r="K726">
        <f>J726</f>
        <v>44</v>
      </c>
      <c r="L726">
        <v>25</v>
      </c>
      <c r="M726" t="s">
        <v>62</v>
      </c>
      <c r="N726">
        <v>3</v>
      </c>
      <c r="O726" t="s">
        <v>82</v>
      </c>
      <c r="P726" t="s">
        <v>479</v>
      </c>
      <c r="Q726" s="1">
        <f ca="1">IF(U$4=0,((('Attribute weighting'!$C$5*$I726+'Attribute weighting'!$D$5*$J726+'Attribute weighting'!$E$5*$L726)+('Attribute weighting'!$B$5*$G726))),(((0.4*$I726+0.3*$J726+0.7*$K726+0.05*$L726)+(0.75*($G726+38)))/2.2))</f>
        <v>36.950000000000003</v>
      </c>
      <c r="R726" t="s">
        <v>477</v>
      </c>
      <c r="S726" s="1">
        <f ca="1">(((0.4*$I726+0.3*$J726+0.7*$K726+0.05*$L726)/1.45))</f>
        <v>41.689655172413794</v>
      </c>
      <c r="T726" s="1" t="s">
        <v>478</v>
      </c>
      <c r="U726" s="1">
        <f>($G726+38)</f>
        <v>69</v>
      </c>
    </row>
    <row r="727" spans="1:21">
      <c r="A727" t="s">
        <v>51</v>
      </c>
      <c r="B727" t="s">
        <v>1255</v>
      </c>
      <c r="C727" t="s">
        <v>560</v>
      </c>
      <c r="D727" t="s">
        <v>81</v>
      </c>
      <c r="E727">
        <v>25</v>
      </c>
      <c r="F727">
        <v>69</v>
      </c>
      <c r="G727">
        <v>25</v>
      </c>
      <c r="H727">
        <v>13</v>
      </c>
      <c r="I727">
        <v>44</v>
      </c>
      <c r="J727">
        <v>38</v>
      </c>
      <c r="K727">
        <f>J727</f>
        <v>38</v>
      </c>
      <c r="L727">
        <v>44</v>
      </c>
      <c r="M727" t="s">
        <v>128</v>
      </c>
      <c r="N727">
        <v>3</v>
      </c>
      <c r="O727" t="s">
        <v>67</v>
      </c>
      <c r="P727" t="s">
        <v>479</v>
      </c>
      <c r="Q727" s="1">
        <f ca="1">IF(U$4=0,((('Attribute weighting'!$C$5*$I727+'Attribute weighting'!$D$5*$J727+'Attribute weighting'!$E$5*$L727)+('Attribute weighting'!$B$5*$G727))),(((0.4*$I727+0.3*$J727+0.7*$K727+0.05*$L727)+(0.75*($G727+38)))/2.2))</f>
        <v>34</v>
      </c>
      <c r="R727" t="s">
        <v>477</v>
      </c>
      <c r="S727" s="1">
        <f ca="1">(((0.4*$I727+0.3*$J727+0.7*$K727+0.05*$L727)/1.45))</f>
        <v>39.862068965517238</v>
      </c>
      <c r="T727" s="1" t="s">
        <v>478</v>
      </c>
      <c r="U727" s="1">
        <f>($G727+38)</f>
        <v>63</v>
      </c>
    </row>
    <row r="728" spans="1:21">
      <c r="A728" t="s">
        <v>54</v>
      </c>
      <c r="B728" t="s">
        <v>1256</v>
      </c>
      <c r="C728" t="s">
        <v>190</v>
      </c>
      <c r="D728" t="s">
        <v>136</v>
      </c>
      <c r="E728">
        <v>38</v>
      </c>
      <c r="F728">
        <v>69</v>
      </c>
      <c r="G728">
        <v>69</v>
      </c>
      <c r="H728">
        <v>25</v>
      </c>
      <c r="I728">
        <v>69</v>
      </c>
      <c r="J728">
        <v>44</v>
      </c>
      <c r="K728" t="s">
        <v>704</v>
      </c>
      <c r="L728">
        <v>3</v>
      </c>
      <c r="M728">
        <v>8</v>
      </c>
      <c r="N728" t="s">
        <v>286</v>
      </c>
      <c r="P728" t="s">
        <v>478</v>
      </c>
      <c r="Q728" s="1">
        <f ca="1">IF(U$3=0,IF(H728&gt;88,G728+3,G728),((G728+0.2*H728)/1.15))</f>
        <v>69</v>
      </c>
      <c r="R728" t="s">
        <v>480</v>
      </c>
      <c r="S728" s="1">
        <f ca="1">('Attribute weighting'!$B$11*(E728)+'Attribute weighting'!$C$11*(G728)+'Attribute weighting'!$D$11*(J728))</f>
        <v>58.199999999999996</v>
      </c>
    </row>
    <row r="729" spans="1:21">
      <c r="A729" t="s">
        <v>59</v>
      </c>
      <c r="B729" t="s">
        <v>1257</v>
      </c>
      <c r="C729" t="s">
        <v>534</v>
      </c>
      <c r="D729" t="s">
        <v>73</v>
      </c>
      <c r="E729">
        <v>25</v>
      </c>
      <c r="F729">
        <v>69</v>
      </c>
      <c r="G729">
        <v>19</v>
      </c>
      <c r="H729">
        <v>13</v>
      </c>
      <c r="I729">
        <v>50</v>
      </c>
      <c r="J729">
        <v>50</v>
      </c>
      <c r="K729" t="s">
        <v>150</v>
      </c>
      <c r="L729">
        <v>4</v>
      </c>
      <c r="M729">
        <v>7</v>
      </c>
      <c r="N729" t="s">
        <v>63</v>
      </c>
      <c r="P729" t="s">
        <v>478</v>
      </c>
      <c r="Q729" s="1">
        <f ca="1">IF(U$3=0,IF(H729&gt;88,G729+3,G729),((G729+0.2*H729)/1.15))</f>
        <v>19</v>
      </c>
      <c r="R729" t="s">
        <v>480</v>
      </c>
      <c r="S729" s="1">
        <f ca="1">('Attribute weighting'!$B$11*(E729)+'Attribute weighting'!$C$11*(G729)+'Attribute weighting'!$D$11*(J729))</f>
        <v>30.77</v>
      </c>
    </row>
    <row r="730" spans="1:21">
      <c r="A730" t="s">
        <v>64</v>
      </c>
      <c r="B730" t="s">
        <v>1258</v>
      </c>
      <c r="C730" t="s">
        <v>166</v>
      </c>
      <c r="D730" t="s">
        <v>153</v>
      </c>
      <c r="E730">
        <v>44</v>
      </c>
      <c r="F730">
        <v>69</v>
      </c>
      <c r="G730">
        <v>31</v>
      </c>
      <c r="H730">
        <v>25</v>
      </c>
      <c r="I730">
        <v>50</v>
      </c>
      <c r="J730">
        <v>25</v>
      </c>
      <c r="K730" t="s">
        <v>250</v>
      </c>
      <c r="L730">
        <v>1</v>
      </c>
      <c r="M730">
        <v>6</v>
      </c>
      <c r="N730" t="s">
        <v>108</v>
      </c>
      <c r="P730" t="s">
        <v>478</v>
      </c>
      <c r="Q730" s="1">
        <f ca="1">IF(U$3=0,IF(H730&gt;88,G730+3,G730),((G730+0.2*H730)/1.15))</f>
        <v>31</v>
      </c>
      <c r="R730" t="s">
        <v>480</v>
      </c>
      <c r="S730" s="1">
        <f ca="1">('Attribute weighting'!$B$11*(E730)+'Attribute weighting'!$C$11*(G730)+'Attribute weighting'!$D$11*(J730))</f>
        <v>29.43</v>
      </c>
    </row>
    <row r="731" spans="1:21">
      <c r="A731" t="s">
        <v>68</v>
      </c>
      <c r="B731" t="s">
        <v>1259</v>
      </c>
      <c r="C731" t="s">
        <v>176</v>
      </c>
      <c r="D731" t="s">
        <v>56</v>
      </c>
      <c r="E731">
        <v>38</v>
      </c>
      <c r="F731">
        <v>69</v>
      </c>
      <c r="G731">
        <v>56</v>
      </c>
      <c r="H731">
        <v>19</v>
      </c>
      <c r="I731">
        <v>50</v>
      </c>
      <c r="J731">
        <v>50</v>
      </c>
      <c r="K731" t="s">
        <v>62</v>
      </c>
      <c r="L731">
        <v>4</v>
      </c>
      <c r="M731">
        <v>7</v>
      </c>
      <c r="N731" t="s">
        <v>82</v>
      </c>
      <c r="P731" t="s">
        <v>478</v>
      </c>
      <c r="Q731" s="1">
        <f ca="1">IF(U$3=0,IF(H731&gt;88,G731+3,G731),((G731+0.2*H731)/1.15))</f>
        <v>56</v>
      </c>
      <c r="R731" t="s">
        <v>480</v>
      </c>
      <c r="S731" s="1">
        <f ca="1">('Attribute weighting'!$B$11*(E731)+'Attribute weighting'!$C$11*(G731)+'Attribute weighting'!$D$11*(J731))</f>
        <v>52.879999999999995</v>
      </c>
    </row>
    <row r="732" spans="1:21">
      <c r="A732" t="s">
        <v>71</v>
      </c>
      <c r="B732" t="s">
        <v>817</v>
      </c>
      <c r="C732" t="s">
        <v>577</v>
      </c>
      <c r="D732" t="s">
        <v>88</v>
      </c>
      <c r="E732">
        <v>25</v>
      </c>
      <c r="F732">
        <v>69</v>
      </c>
      <c r="G732">
        <v>19</v>
      </c>
      <c r="H732">
        <v>13</v>
      </c>
      <c r="I732">
        <v>50</v>
      </c>
      <c r="J732">
        <v>75</v>
      </c>
      <c r="K732" t="s">
        <v>150</v>
      </c>
      <c r="L732">
        <v>7</v>
      </c>
      <c r="M732">
        <v>5</v>
      </c>
      <c r="N732" t="s">
        <v>203</v>
      </c>
      <c r="S732" s="1">
        <f ca="1">('Attribute weighting'!$B$11*(E732)+'Attribute weighting'!$C$11*(G732)+'Attribute weighting'!$D$11*(J732))</f>
        <v>40.019999999999996</v>
      </c>
    </row>
    <row r="733" spans="1:21">
      <c r="A733" t="s">
        <v>76</v>
      </c>
      <c r="B733" t="s">
        <v>1260</v>
      </c>
      <c r="C733" t="s">
        <v>224</v>
      </c>
      <c r="D733" t="s">
        <v>78</v>
      </c>
      <c r="E733">
        <v>38</v>
      </c>
      <c r="F733">
        <v>69</v>
      </c>
      <c r="G733">
        <v>44</v>
      </c>
      <c r="H733">
        <v>13</v>
      </c>
      <c r="I733">
        <v>50</v>
      </c>
      <c r="J733">
        <v>69</v>
      </c>
      <c r="K733" t="s">
        <v>150</v>
      </c>
      <c r="L733">
        <v>6</v>
      </c>
      <c r="M733">
        <v>8</v>
      </c>
      <c r="N733" t="s">
        <v>272</v>
      </c>
      <c r="S733" s="1">
        <f ca="1">('Attribute weighting'!$B$11*(E733)+'Attribute weighting'!$C$11*(G733)+'Attribute weighting'!$D$11*(J733))</f>
        <v>52.95</v>
      </c>
    </row>
    <row r="734" spans="1:21">
      <c r="A734" t="s">
        <v>79</v>
      </c>
      <c r="B734" t="s">
        <v>1261</v>
      </c>
      <c r="C734" t="s">
        <v>133</v>
      </c>
      <c r="D734" t="s">
        <v>208</v>
      </c>
      <c r="E734">
        <v>38</v>
      </c>
      <c r="F734">
        <v>69</v>
      </c>
      <c r="G734">
        <v>38</v>
      </c>
      <c r="H734">
        <v>13</v>
      </c>
      <c r="I734">
        <v>50</v>
      </c>
      <c r="J734">
        <v>31</v>
      </c>
      <c r="K734" t="s">
        <v>250</v>
      </c>
      <c r="L734">
        <v>2</v>
      </c>
      <c r="M734">
        <v>4</v>
      </c>
      <c r="N734" t="s">
        <v>108</v>
      </c>
      <c r="S734" s="1">
        <f ca="1">('Attribute weighting'!$B$11*(E734)+'Attribute weighting'!$C$11*(G734)+'Attribute weighting'!$D$11*(J734))</f>
        <v>35.409999999999997</v>
      </c>
    </row>
    <row r="735" spans="1:21">
      <c r="A735" t="s">
        <v>83</v>
      </c>
      <c r="B735" t="s">
        <v>1262</v>
      </c>
      <c r="C735" t="s">
        <v>339</v>
      </c>
      <c r="D735" t="s">
        <v>238</v>
      </c>
      <c r="E735">
        <v>25</v>
      </c>
      <c r="F735">
        <v>69</v>
      </c>
      <c r="G735">
        <v>25</v>
      </c>
      <c r="H735">
        <v>13</v>
      </c>
      <c r="I735">
        <v>50</v>
      </c>
      <c r="J735">
        <v>44</v>
      </c>
      <c r="K735" t="s">
        <v>150</v>
      </c>
      <c r="L735">
        <v>3</v>
      </c>
      <c r="M735">
        <v>7</v>
      </c>
      <c r="N735" t="s">
        <v>82</v>
      </c>
      <c r="S735" s="1">
        <f ca="1">('Attribute weighting'!$B$11*(E735)+'Attribute weighting'!$C$11*(G735)+'Attribute weighting'!$D$11*(J735))</f>
        <v>32.03</v>
      </c>
    </row>
    <row r="736" spans="1:21">
      <c r="A736" t="s">
        <v>86</v>
      </c>
      <c r="B736" t="s">
        <v>1263</v>
      </c>
      <c r="C736" t="s">
        <v>189</v>
      </c>
      <c r="D736" t="s">
        <v>239</v>
      </c>
      <c r="E736">
        <v>31</v>
      </c>
      <c r="F736">
        <v>69</v>
      </c>
      <c r="G736">
        <v>31</v>
      </c>
      <c r="H736">
        <v>13</v>
      </c>
      <c r="I736">
        <v>50</v>
      </c>
      <c r="J736">
        <v>44</v>
      </c>
      <c r="K736" t="s">
        <v>150</v>
      </c>
      <c r="L736">
        <v>3</v>
      </c>
      <c r="M736">
        <v>8</v>
      </c>
      <c r="N736" t="s">
        <v>82</v>
      </c>
      <c r="S736" s="1">
        <f ca="1">('Attribute weighting'!$B$11*(E736)+'Attribute weighting'!$C$11*(G736)+'Attribute weighting'!$D$11*(J736))</f>
        <v>35.81</v>
      </c>
    </row>
    <row r="737" spans="1:19">
      <c r="A737" t="s">
        <v>89</v>
      </c>
      <c r="B737" t="s">
        <v>1264</v>
      </c>
      <c r="C737" t="s">
        <v>158</v>
      </c>
      <c r="D737" t="s">
        <v>85</v>
      </c>
      <c r="E737">
        <v>25</v>
      </c>
      <c r="F737">
        <v>69</v>
      </c>
      <c r="G737">
        <v>25</v>
      </c>
      <c r="H737">
        <v>13</v>
      </c>
      <c r="I737">
        <v>50</v>
      </c>
      <c r="J737">
        <v>44</v>
      </c>
      <c r="K737" t="s">
        <v>150</v>
      </c>
      <c r="L737">
        <v>3</v>
      </c>
      <c r="M737">
        <v>8</v>
      </c>
      <c r="N737" t="s">
        <v>67</v>
      </c>
      <c r="S737" s="1">
        <f ca="1">('Attribute weighting'!$B$11*(E737)+'Attribute weighting'!$C$11*(G737)+'Attribute weighting'!$D$11*(J737))</f>
        <v>32.03</v>
      </c>
    </row>
    <row r="738" spans="1:19">
      <c r="A738" t="s">
        <v>92</v>
      </c>
      <c r="B738" t="s">
        <v>1265</v>
      </c>
      <c r="C738" t="s">
        <v>216</v>
      </c>
      <c r="D738" t="s">
        <v>258</v>
      </c>
      <c r="E738">
        <v>25</v>
      </c>
      <c r="F738">
        <v>69</v>
      </c>
      <c r="G738">
        <v>31</v>
      </c>
      <c r="H738">
        <v>44</v>
      </c>
      <c r="R738" s="1">
        <f>MAX(Q726:Q727)</f>
        <v>36.950000000000003</v>
      </c>
      <c r="S738" t="s">
        <v>475</v>
      </c>
    </row>
    <row r="739" spans="1:19">
      <c r="A739" t="s">
        <v>95</v>
      </c>
      <c r="B739" t="s">
        <v>1266</v>
      </c>
      <c r="C739" t="s">
        <v>207</v>
      </c>
      <c r="D739" t="s">
        <v>241</v>
      </c>
      <c r="E739">
        <v>25</v>
      </c>
      <c r="F739">
        <v>69</v>
      </c>
      <c r="G739">
        <v>31</v>
      </c>
      <c r="H739">
        <v>50</v>
      </c>
      <c r="R739" s="1">
        <f>MAX(Q728:Q731)</f>
        <v>69</v>
      </c>
      <c r="S739" t="s">
        <v>476</v>
      </c>
    </row>
    <row r="740" spans="1:19">
      <c r="A740" t="s">
        <v>97</v>
      </c>
      <c r="B740" t="s">
        <v>1267</v>
      </c>
      <c r="C740" t="s">
        <v>525</v>
      </c>
      <c r="D740" t="s">
        <v>94</v>
      </c>
      <c r="E740">
        <v>25</v>
      </c>
      <c r="F740">
        <v>69</v>
      </c>
      <c r="G740">
        <v>31</v>
      </c>
      <c r="H740">
        <v>38</v>
      </c>
      <c r="R740" s="1">
        <f>U726</f>
        <v>69</v>
      </c>
      <c r="S740" t="s">
        <v>481</v>
      </c>
    </row>
    <row r="741" spans="1:19">
      <c r="A741" t="s">
        <v>100</v>
      </c>
      <c r="B741" t="s">
        <v>1268</v>
      </c>
      <c r="C741" t="s">
        <v>103</v>
      </c>
      <c r="D741" t="s">
        <v>217</v>
      </c>
      <c r="E741">
        <v>25</v>
      </c>
      <c r="F741">
        <v>69</v>
      </c>
      <c r="G741">
        <v>38</v>
      </c>
      <c r="H741">
        <v>56</v>
      </c>
      <c r="R741" s="1">
        <f>0.7*MAX(S729:S737)+0.3*LARGE(S732:S737,2)</f>
        <v>49.070999999999998</v>
      </c>
      <c r="S741" t="s">
        <v>1636</v>
      </c>
    </row>
    <row r="742" spans="1:19">
      <c r="A742" t="s">
        <v>102</v>
      </c>
      <c r="B742" t="s">
        <v>1269</v>
      </c>
      <c r="C742" t="s">
        <v>307</v>
      </c>
      <c r="D742" t="s">
        <v>275</v>
      </c>
      <c r="E742">
        <v>25</v>
      </c>
      <c r="F742">
        <v>69</v>
      </c>
      <c r="G742">
        <v>25</v>
      </c>
      <c r="H742">
        <v>50</v>
      </c>
      <c r="R742" s="1">
        <f>(AVERAGE(H738:H742)+MIN(H738,H738:H742))/2</f>
        <v>42.8</v>
      </c>
      <c r="S742" t="s">
        <v>470</v>
      </c>
    </row>
    <row r="743" spans="1:19">
      <c r="A743" t="s">
        <v>105</v>
      </c>
      <c r="B743" t="s">
        <v>1270</v>
      </c>
      <c r="C743" t="s">
        <v>767</v>
      </c>
      <c r="D743" t="s">
        <v>177</v>
      </c>
      <c r="E743">
        <v>25</v>
      </c>
      <c r="F743">
        <v>31</v>
      </c>
      <c r="G743">
        <v>38</v>
      </c>
      <c r="H743">
        <v>56</v>
      </c>
      <c r="I743">
        <v>19</v>
      </c>
      <c r="J743">
        <v>56</v>
      </c>
      <c r="K743" t="s">
        <v>277</v>
      </c>
      <c r="L743" t="s">
        <v>67</v>
      </c>
      <c r="P743" s="1">
        <f ca="1">IF(U$3=0,'Attribute weighting'!$B$15*E743+'Attribute weighting'!$C$15*F743+'Attribute weighting'!$D$15*G743+'Attribute weighting'!$E$15*H743+'Attribute weighting'!$F$15*I743,E743+F743+0.5*G743+0.5*H743+3*I743)</f>
        <v>42.050000000000004</v>
      </c>
      <c r="R743" s="1"/>
    </row>
    <row r="744" spans="1:19">
      <c r="A744" t="s">
        <v>109</v>
      </c>
      <c r="B744" t="s">
        <v>1271</v>
      </c>
      <c r="C744" t="s">
        <v>335</v>
      </c>
      <c r="D744" t="s">
        <v>215</v>
      </c>
      <c r="E744">
        <v>31</v>
      </c>
      <c r="F744">
        <v>44</v>
      </c>
      <c r="G744">
        <v>44</v>
      </c>
      <c r="H744">
        <v>69</v>
      </c>
      <c r="I744">
        <v>19</v>
      </c>
      <c r="J744">
        <v>69</v>
      </c>
      <c r="K744" t="s">
        <v>175</v>
      </c>
      <c r="L744" t="s">
        <v>67</v>
      </c>
      <c r="P744" s="1">
        <f ca="1">IF(U$3=0,'Attribute weighting'!$B$15*E744+'Attribute weighting'!$C$15*F744+'Attribute weighting'!$D$15*G744+'Attribute weighting'!$E$15*H744+'Attribute weighting'!$F$15*I744,E744+F744+0.5*G744+0.5*H744+3*I744)</f>
        <v>52.650000000000006</v>
      </c>
      <c r="R744" s="1"/>
    </row>
    <row r="745" spans="1:19">
      <c r="A745" t="s">
        <v>111</v>
      </c>
      <c r="B745" t="s">
        <v>1272</v>
      </c>
      <c r="C745" t="s">
        <v>327</v>
      </c>
      <c r="D745" t="s">
        <v>170</v>
      </c>
      <c r="E745">
        <v>25</v>
      </c>
      <c r="F745">
        <v>31</v>
      </c>
      <c r="G745">
        <v>25</v>
      </c>
      <c r="H745">
        <v>31</v>
      </c>
      <c r="I745">
        <v>19</v>
      </c>
      <c r="J745">
        <v>31</v>
      </c>
      <c r="K745" t="s">
        <v>277</v>
      </c>
      <c r="L745" t="s">
        <v>67</v>
      </c>
      <c r="P745" s="1">
        <f ca="1">IF(U$3=0,'Attribute weighting'!$B$15*E745+'Attribute weighting'!$C$15*F745+'Attribute weighting'!$D$15*G745+'Attribute weighting'!$E$15*H745+'Attribute weighting'!$F$15*I745,E745+F745+0.5*G745+0.5*H745+3*I745)</f>
        <v>28.9</v>
      </c>
      <c r="R745" s="1"/>
    </row>
    <row r="746" spans="1:19">
      <c r="A746" t="s">
        <v>114</v>
      </c>
      <c r="B746" t="s">
        <v>1273</v>
      </c>
      <c r="C746" t="s">
        <v>358</v>
      </c>
      <c r="D746" t="s">
        <v>185</v>
      </c>
      <c r="E746">
        <v>38</v>
      </c>
      <c r="F746">
        <v>50</v>
      </c>
      <c r="G746">
        <v>56</v>
      </c>
      <c r="H746">
        <v>50</v>
      </c>
      <c r="I746">
        <v>31</v>
      </c>
      <c r="J746">
        <v>56</v>
      </c>
      <c r="K746" t="s">
        <v>1274</v>
      </c>
      <c r="L746" t="s">
        <v>313</v>
      </c>
      <c r="P746" s="1">
        <f ca="1">IF(U$3=0,'Attribute weighting'!$B$18*E746+'Attribute weighting'!$C$18*F746+'Attribute weighting'!$D$18*G746+'Attribute weighting'!$E$18*H746+'Attribute weighting'!$F$18*I746,E746+F746+0.5*G746+0.5*H746+3*I746)</f>
        <v>42.84</v>
      </c>
      <c r="R746" s="1">
        <f ca="1">(0.3*AVERAGE(P743:P745)+0.7*MAX(P743:P745))</f>
        <v>49.215000000000003</v>
      </c>
      <c r="S746" t="s">
        <v>1701</v>
      </c>
    </row>
    <row r="747" spans="1:19">
      <c r="A747" t="s">
        <v>116</v>
      </c>
      <c r="B747" t="s">
        <v>1275</v>
      </c>
      <c r="C747" t="s">
        <v>274</v>
      </c>
      <c r="D747" t="s">
        <v>179</v>
      </c>
      <c r="E747">
        <v>25</v>
      </c>
      <c r="F747">
        <v>31</v>
      </c>
      <c r="G747">
        <v>31</v>
      </c>
      <c r="H747">
        <v>31</v>
      </c>
      <c r="I747">
        <v>19</v>
      </c>
      <c r="J747">
        <v>25</v>
      </c>
      <c r="K747" t="s">
        <v>66</v>
      </c>
      <c r="L747" t="s">
        <v>200</v>
      </c>
      <c r="P747" s="1">
        <f ca="1">IF(U$3=0,'Attribute weighting'!$B$18*E747+'Attribute weighting'!$C$18*F747+'Attribute weighting'!$D$18*G747+'Attribute weighting'!$E$18*H747+'Attribute weighting'!$F$18*I747,E747+F747+0.5*G747+0.5*H747+3*I747)</f>
        <v>26.620000000000005</v>
      </c>
      <c r="R747" s="1">
        <f ca="1">(AVERAGE(E746:E749)+AVERAGE(F746:F749)+(0.5*AVERAGE(G746:G749)))</f>
        <v>89.75</v>
      </c>
      <c r="S747" t="s">
        <v>471</v>
      </c>
    </row>
    <row r="748" spans="1:19">
      <c r="A748" t="s">
        <v>119</v>
      </c>
      <c r="B748" t="s">
        <v>1276</v>
      </c>
      <c r="C748" t="s">
        <v>90</v>
      </c>
      <c r="D748" t="s">
        <v>222</v>
      </c>
      <c r="E748">
        <v>31</v>
      </c>
      <c r="F748">
        <v>44</v>
      </c>
      <c r="G748">
        <v>50</v>
      </c>
      <c r="H748">
        <v>56</v>
      </c>
      <c r="I748">
        <v>19</v>
      </c>
      <c r="J748">
        <v>50</v>
      </c>
      <c r="K748" t="s">
        <v>175</v>
      </c>
      <c r="L748" t="s">
        <v>204</v>
      </c>
      <c r="P748" s="1">
        <f ca="1">IF(U$3=0,'Attribute weighting'!$B$18*E748+'Attribute weighting'!$C$18*F748+'Attribute weighting'!$D$18*G748+'Attribute weighting'!$E$18*H748+'Attribute weighting'!$F$18*I748,E748+F748+0.5*G748+0.5*H748+3*I748)</f>
        <v>35.909999999999997</v>
      </c>
      <c r="R748" s="1">
        <f ca="1">0.3*AVERAGE(H746:H749)+0.7*MAX(H746:H749)</f>
        <v>51.349999999999994</v>
      </c>
      <c r="S748" t="s">
        <v>486</v>
      </c>
    </row>
    <row r="749" spans="1:19">
      <c r="A749" t="s">
        <v>122</v>
      </c>
      <c r="B749" t="s">
        <v>1277</v>
      </c>
      <c r="C749" t="s">
        <v>252</v>
      </c>
      <c r="D749" t="s">
        <v>312</v>
      </c>
      <c r="E749">
        <v>25</v>
      </c>
      <c r="F749">
        <v>31</v>
      </c>
      <c r="G749">
        <v>31</v>
      </c>
      <c r="H749">
        <v>25</v>
      </c>
      <c r="I749">
        <v>19</v>
      </c>
      <c r="J749">
        <v>25</v>
      </c>
      <c r="K749" t="s">
        <v>175</v>
      </c>
      <c r="L749" t="s">
        <v>58</v>
      </c>
      <c r="P749" s="1">
        <f ca="1">IF(U$3=0,'Attribute weighting'!$B$18*E749+'Attribute weighting'!$C$18*F749+'Attribute weighting'!$D$18*G749+'Attribute weighting'!$E$18*H749+'Attribute weighting'!$F$18*I749,E749+F749+0.5*G749+0.5*H749+3*I749)</f>
        <v>26.320000000000004</v>
      </c>
      <c r="R749" s="1">
        <f ca="1">0.3*AVERAGE(I746:I749)+0.7*MAX(I746:I749)</f>
        <v>28.299999999999997</v>
      </c>
      <c r="S749" t="s">
        <v>487</v>
      </c>
    </row>
    <row r="750" spans="1:19">
      <c r="A750" t="s">
        <v>126</v>
      </c>
      <c r="B750" t="s">
        <v>1278</v>
      </c>
      <c r="C750" t="s">
        <v>55</v>
      </c>
      <c r="D750" t="s">
        <v>270</v>
      </c>
      <c r="E750">
        <v>25</v>
      </c>
      <c r="F750">
        <v>31</v>
      </c>
      <c r="G750">
        <v>25</v>
      </c>
      <c r="H750">
        <v>25</v>
      </c>
      <c r="I750">
        <v>38</v>
      </c>
      <c r="J750">
        <v>50</v>
      </c>
      <c r="K750" t="s">
        <v>250</v>
      </c>
      <c r="L750" t="s">
        <v>245</v>
      </c>
      <c r="P750" s="1">
        <f ca="1">IF(U$3=0,'Attribute weighting'!$B$21*E750+'Attribute weighting'!$C$21*F750+'Attribute weighting'!$D$21*G750+'Attribute weighting'!$E$21*H750+'Attribute weighting'!$F$21*I750,E750+F750+0.5*G750+0.5*H750+3*I750)</f>
        <v>31.200000000000003</v>
      </c>
      <c r="R750" s="1">
        <f ca="1">'Attribute weighting'!$A$32*(LARGE(P746:P749,1))+'Attribute weighting'!$B$32*(LARGE(P746:P749,2))+'Attribute weighting'!$C$32*(LARGE(P746:P749,3))+'Attribute weighting'!$D$32*(LARGE(P746:P749,4))</f>
        <v>34.906000000000006</v>
      </c>
      <c r="S750" t="s">
        <v>488</v>
      </c>
    </row>
    <row r="751" spans="1:19">
      <c r="A751" t="s">
        <v>129</v>
      </c>
      <c r="B751" t="s">
        <v>1279</v>
      </c>
      <c r="C751" t="s">
        <v>607</v>
      </c>
      <c r="D751" t="s">
        <v>295</v>
      </c>
      <c r="E751">
        <v>31</v>
      </c>
      <c r="F751">
        <v>38</v>
      </c>
      <c r="G751">
        <v>50</v>
      </c>
      <c r="H751">
        <v>50</v>
      </c>
      <c r="I751">
        <v>50</v>
      </c>
      <c r="J751">
        <v>50</v>
      </c>
      <c r="K751" t="s">
        <v>74</v>
      </c>
      <c r="L751" t="s">
        <v>1280</v>
      </c>
      <c r="P751" s="1">
        <f ca="1">IF(U$3=0,'Attribute weighting'!$B$21*E751+'Attribute weighting'!$C$21*F751+'Attribute weighting'!$D$21*G751+'Attribute weighting'!$E$21*H751+'Attribute weighting'!$F$21*I751,E751+F751+0.5*G751+0.5*H751+3*I751)</f>
        <v>41.475000000000001</v>
      </c>
      <c r="R751" s="1">
        <f ca="1">(AVERAGE(E750:E753)+AVERAGE(F750:F753)+(0.5*AVERAGE(G750:G753)))/2.5</f>
        <v>34.75</v>
      </c>
      <c r="S751" t="s">
        <v>472</v>
      </c>
    </row>
    <row r="752" spans="1:19">
      <c r="A752" t="s">
        <v>132</v>
      </c>
      <c r="B752" t="s">
        <v>1281</v>
      </c>
      <c r="C752" t="s">
        <v>87</v>
      </c>
      <c r="D752" t="s">
        <v>155</v>
      </c>
      <c r="E752">
        <v>25</v>
      </c>
      <c r="F752">
        <v>31</v>
      </c>
      <c r="G752">
        <v>38</v>
      </c>
      <c r="H752">
        <v>50</v>
      </c>
      <c r="I752">
        <v>44</v>
      </c>
      <c r="J752">
        <v>38</v>
      </c>
      <c r="K752" t="s">
        <v>74</v>
      </c>
      <c r="L752" t="s">
        <v>251</v>
      </c>
      <c r="P752" s="1">
        <f ca="1">IF(U$3=0,'Attribute weighting'!$B$21*E752+'Attribute weighting'!$C$21*F752+'Attribute weighting'!$D$21*G752+'Attribute weighting'!$E$21*H752+'Attribute weighting'!$F$21*I752,E752+F752+0.5*G752+0.5*H752+3*I752)</f>
        <v>35.200000000000003</v>
      </c>
      <c r="R752" s="1">
        <f ca="1">0.7*MAX(I750:I753)+0.3*AVERAGE(I750:I753)</f>
        <v>53.3</v>
      </c>
      <c r="S752" t="s">
        <v>473</v>
      </c>
    </row>
    <row r="753" spans="1:21">
      <c r="A753" t="s">
        <v>135</v>
      </c>
      <c r="B753" t="s">
        <v>1282</v>
      </c>
      <c r="C753" t="s">
        <v>60</v>
      </c>
      <c r="D753" t="s">
        <v>271</v>
      </c>
      <c r="E753">
        <v>38</v>
      </c>
      <c r="F753">
        <v>44</v>
      </c>
      <c r="G753">
        <v>56</v>
      </c>
      <c r="H753">
        <v>56</v>
      </c>
      <c r="I753">
        <v>56</v>
      </c>
      <c r="J753">
        <v>56</v>
      </c>
      <c r="K753" t="s">
        <v>250</v>
      </c>
      <c r="L753" t="s">
        <v>669</v>
      </c>
      <c r="P753" s="1">
        <f ca="1">IF(U$3=0,'Attribute weighting'!$B$21*E753+'Attribute weighting'!$C$21*F753+'Attribute weighting'!$D$21*G753+'Attribute weighting'!$E$21*H753+'Attribute weighting'!$F$21*I753,E753+F753+0.5*G753+0.5*H753+3*I753)</f>
        <v>47.75</v>
      </c>
      <c r="R753" s="1">
        <f ca="1">0.4*MAX(H750:H753)+0.4*MIN(H750:H753)+0.2*AVERAGE(H750:H753)</f>
        <v>41.45</v>
      </c>
      <c r="S753" t="s">
        <v>474</v>
      </c>
    </row>
    <row r="754" spans="1:21">
      <c r="A754" t="s">
        <v>137</v>
      </c>
      <c r="B754" t="s">
        <v>1283</v>
      </c>
      <c r="C754" t="s">
        <v>302</v>
      </c>
      <c r="D754" t="s">
        <v>228</v>
      </c>
      <c r="E754">
        <v>56</v>
      </c>
      <c r="F754">
        <v>81</v>
      </c>
      <c r="G754">
        <v>81</v>
      </c>
      <c r="H754">
        <v>31</v>
      </c>
      <c r="I754">
        <v>31</v>
      </c>
      <c r="J754">
        <v>50</v>
      </c>
      <c r="K754" t="s">
        <v>362</v>
      </c>
      <c r="R754" s="1">
        <f ca="1">'Attribute weighting'!$A$35*(LARGE(P750:P753,1))+'Attribute weighting'!$B$35*(LARGE(P750:P753,2))+'Attribute weighting'!$C$35*(LARGE(P750:P753,3))+'Attribute weighting'!$D$35*(LARGE(P750:P753,4))</f>
        <v>42.33</v>
      </c>
      <c r="S754" t="s">
        <v>485</v>
      </c>
    </row>
    <row r="755" spans="1:21">
      <c r="A755" t="s">
        <v>141</v>
      </c>
      <c r="B755" t="s">
        <v>1284</v>
      </c>
      <c r="C755" t="s">
        <v>253</v>
      </c>
      <c r="D755" t="s">
        <v>230</v>
      </c>
      <c r="E755">
        <v>25</v>
      </c>
      <c r="F755">
        <v>56</v>
      </c>
      <c r="G755">
        <v>44</v>
      </c>
      <c r="H755">
        <v>31</v>
      </c>
      <c r="I755">
        <v>50</v>
      </c>
      <c r="J755">
        <v>56</v>
      </c>
      <c r="K755" t="s">
        <v>140</v>
      </c>
    </row>
    <row r="756" spans="1:21">
      <c r="A756" t="s">
        <v>145</v>
      </c>
      <c r="B756" t="s">
        <v>146</v>
      </c>
    </row>
    <row r="757" spans="1:21">
      <c r="A757" t="s">
        <v>147</v>
      </c>
      <c r="B757" t="s">
        <v>146</v>
      </c>
    </row>
    <row r="759" spans="1:21">
      <c r="A759" t="s">
        <v>1285</v>
      </c>
      <c r="B759" t="s">
        <v>45</v>
      </c>
    </row>
    <row r="760" spans="1:21">
      <c r="A760" t="s">
        <v>1286</v>
      </c>
      <c r="B760" t="s">
        <v>1287</v>
      </c>
      <c r="Q760" s="1"/>
      <c r="S760" s="1"/>
    </row>
    <row r="761" spans="1:21">
      <c r="A761" t="s">
        <v>46</v>
      </c>
      <c r="B761" t="s">
        <v>1288</v>
      </c>
      <c r="C761" t="s">
        <v>317</v>
      </c>
      <c r="D761" t="s">
        <v>53</v>
      </c>
      <c r="E761">
        <v>25</v>
      </c>
      <c r="F761">
        <v>69</v>
      </c>
      <c r="G761">
        <v>25</v>
      </c>
      <c r="H761">
        <v>13</v>
      </c>
      <c r="I761">
        <v>38</v>
      </c>
      <c r="J761">
        <v>50</v>
      </c>
      <c r="K761">
        <f>J761</f>
        <v>50</v>
      </c>
      <c r="L761">
        <v>50</v>
      </c>
      <c r="M761" t="s">
        <v>250</v>
      </c>
      <c r="N761">
        <v>5</v>
      </c>
      <c r="O761" t="s">
        <v>82</v>
      </c>
      <c r="P761" t="s">
        <v>479</v>
      </c>
      <c r="Q761" s="1">
        <f ca="1">IF(U$4=0,((('Attribute weighting'!$C$5*$I761+'Attribute weighting'!$D$5*$J761+'Attribute weighting'!$E$5*$L761)+('Attribute weighting'!$B$5*$G761))),(((0.4*$I761+0.3*$J761+0.7*$K761+0.05*$L761)+(0.75*($G761+38)))/2.2))</f>
        <v>38.200000000000003</v>
      </c>
      <c r="R761" t="s">
        <v>477</v>
      </c>
      <c r="S761" s="1">
        <f ca="1">(((0.4*$I761+0.3*$J761+0.7*$K761+0.05*$L761)/1.45))</f>
        <v>46.689655172413794</v>
      </c>
      <c r="T761" s="1" t="s">
        <v>478</v>
      </c>
      <c r="U761" s="1">
        <f>($G761+38)</f>
        <v>63</v>
      </c>
    </row>
    <row r="762" spans="1:21">
      <c r="A762" t="s">
        <v>51</v>
      </c>
      <c r="B762" t="s">
        <v>1289</v>
      </c>
      <c r="C762" t="s">
        <v>1290</v>
      </c>
      <c r="D762" t="s">
        <v>143</v>
      </c>
      <c r="E762">
        <v>25</v>
      </c>
      <c r="F762">
        <v>69</v>
      </c>
      <c r="G762">
        <v>13</v>
      </c>
      <c r="H762">
        <v>13</v>
      </c>
      <c r="I762">
        <v>44</v>
      </c>
      <c r="J762">
        <v>38</v>
      </c>
      <c r="K762">
        <f>J762</f>
        <v>38</v>
      </c>
      <c r="L762">
        <v>38</v>
      </c>
      <c r="M762" t="s">
        <v>49</v>
      </c>
      <c r="N762">
        <v>2</v>
      </c>
      <c r="O762" t="s">
        <v>82</v>
      </c>
      <c r="P762" t="s">
        <v>479</v>
      </c>
      <c r="Q762" s="1">
        <f ca="1">IF(U$4=0,((('Attribute weighting'!$C$5*$I762+'Attribute weighting'!$D$5*$J762+'Attribute weighting'!$E$5*$L762)+('Attribute weighting'!$B$5*$G762))),(((0.4*$I762+0.3*$J762+0.7*$K762+0.05*$L762)+(0.75*($G762+38)))/2.2))</f>
        <v>28.9</v>
      </c>
      <c r="R762" t="s">
        <v>477</v>
      </c>
      <c r="S762" s="1">
        <f ca="1">(((0.4*$I762+0.3*$J762+0.7*$K762+0.05*$L762)/1.45))</f>
        <v>39.655172413793103</v>
      </c>
      <c r="T762" s="1" t="s">
        <v>478</v>
      </c>
      <c r="U762" s="1">
        <f>($G762+38)</f>
        <v>51</v>
      </c>
    </row>
    <row r="763" spans="1:21">
      <c r="A763" t="s">
        <v>54</v>
      </c>
      <c r="B763" t="s">
        <v>1291</v>
      </c>
      <c r="C763" t="s">
        <v>176</v>
      </c>
      <c r="D763" t="s">
        <v>131</v>
      </c>
      <c r="E763">
        <v>38</v>
      </c>
      <c r="F763">
        <v>69</v>
      </c>
      <c r="G763">
        <v>44</v>
      </c>
      <c r="H763">
        <v>31</v>
      </c>
      <c r="I763">
        <v>50</v>
      </c>
      <c r="J763">
        <v>31</v>
      </c>
      <c r="K763" t="s">
        <v>128</v>
      </c>
      <c r="L763">
        <v>3</v>
      </c>
      <c r="M763">
        <v>6</v>
      </c>
      <c r="N763" t="s">
        <v>82</v>
      </c>
      <c r="P763" t="s">
        <v>478</v>
      </c>
      <c r="Q763" s="1">
        <f ca="1">IF(U$3=0,IF(H763&gt;88,G763+3,G763),((G763+0.2*H763)/1.15))</f>
        <v>44</v>
      </c>
      <c r="R763" t="s">
        <v>480</v>
      </c>
      <c r="S763" s="1">
        <f ca="1">('Attribute weighting'!$B$11*(E763)+'Attribute weighting'!$C$11*(G763)+'Attribute weighting'!$D$11*(J763))</f>
        <v>38.89</v>
      </c>
    </row>
    <row r="764" spans="1:21">
      <c r="A764" t="s">
        <v>59</v>
      </c>
      <c r="B764" t="s">
        <v>1292</v>
      </c>
      <c r="C764" t="s">
        <v>166</v>
      </c>
      <c r="D764" t="s">
        <v>271</v>
      </c>
      <c r="E764">
        <v>38</v>
      </c>
      <c r="F764">
        <v>69</v>
      </c>
      <c r="G764">
        <v>25</v>
      </c>
      <c r="H764">
        <v>94</v>
      </c>
      <c r="I764">
        <v>50</v>
      </c>
      <c r="J764">
        <v>25</v>
      </c>
      <c r="K764" t="s">
        <v>66</v>
      </c>
      <c r="L764">
        <v>2</v>
      </c>
      <c r="M764">
        <v>6</v>
      </c>
      <c r="N764" t="s">
        <v>67</v>
      </c>
      <c r="P764" t="s">
        <v>478</v>
      </c>
      <c r="Q764" s="1">
        <f ca="1">IF(U$3=0,IF(H764&gt;88,G764+3,G764),((G764+0.2*H764)/1.15))</f>
        <v>28</v>
      </c>
      <c r="R764" t="s">
        <v>480</v>
      </c>
      <c r="S764" s="1">
        <f ca="1">('Attribute weighting'!$B$11*(E764)+'Attribute weighting'!$C$11*(G764)+'Attribute weighting'!$D$11*(J764))</f>
        <v>25.65</v>
      </c>
    </row>
    <row r="765" spans="1:21">
      <c r="A765" t="s">
        <v>64</v>
      </c>
      <c r="B765" t="s">
        <v>1293</v>
      </c>
      <c r="C765" t="s">
        <v>1294</v>
      </c>
      <c r="D765" t="s">
        <v>295</v>
      </c>
      <c r="E765">
        <v>38</v>
      </c>
      <c r="F765">
        <v>69</v>
      </c>
      <c r="G765">
        <v>38</v>
      </c>
      <c r="H765">
        <v>31</v>
      </c>
      <c r="I765">
        <v>50</v>
      </c>
      <c r="J765">
        <v>19</v>
      </c>
      <c r="K765" t="s">
        <v>128</v>
      </c>
      <c r="L765">
        <v>1</v>
      </c>
      <c r="M765">
        <v>3</v>
      </c>
      <c r="N765" t="s">
        <v>108</v>
      </c>
      <c r="P765" t="s">
        <v>478</v>
      </c>
      <c r="Q765" s="1">
        <f ca="1">IF(U$3=0,IF(H765&gt;88,G765+3,G765),((G765+0.2*H765)/1.15))</f>
        <v>38</v>
      </c>
      <c r="R765" t="s">
        <v>480</v>
      </c>
      <c r="S765" s="1">
        <f ca="1">('Attribute weighting'!$B$11*(E765)+'Attribute weighting'!$C$11*(G765)+'Attribute weighting'!$D$11*(J765))</f>
        <v>30.97</v>
      </c>
    </row>
    <row r="766" spans="1:21">
      <c r="A766" t="s">
        <v>68</v>
      </c>
      <c r="B766" t="s">
        <v>1295</v>
      </c>
      <c r="C766" t="s">
        <v>152</v>
      </c>
      <c r="D766" t="s">
        <v>225</v>
      </c>
      <c r="E766">
        <v>38</v>
      </c>
      <c r="F766">
        <v>69</v>
      </c>
      <c r="G766">
        <v>38</v>
      </c>
      <c r="H766">
        <v>25</v>
      </c>
      <c r="I766">
        <v>50</v>
      </c>
      <c r="J766">
        <v>38</v>
      </c>
      <c r="K766" t="s">
        <v>250</v>
      </c>
      <c r="L766">
        <v>4</v>
      </c>
      <c r="M766">
        <v>3</v>
      </c>
      <c r="N766" t="s">
        <v>108</v>
      </c>
      <c r="P766" t="s">
        <v>478</v>
      </c>
      <c r="Q766" s="1">
        <f ca="1">IF(U$3=0,IF(H766&gt;88,G766+3,G766),((G766+0.2*H766)/1.15))</f>
        <v>38</v>
      </c>
      <c r="R766" t="s">
        <v>480</v>
      </c>
      <c r="S766" s="1">
        <f ca="1">('Attribute weighting'!$B$11*(E766)+'Attribute weighting'!$C$11*(G766)+'Attribute weighting'!$D$11*(J766))</f>
        <v>38</v>
      </c>
    </row>
    <row r="767" spans="1:21">
      <c r="A767" t="s">
        <v>71</v>
      </c>
      <c r="B767" t="s">
        <v>1296</v>
      </c>
      <c r="C767" t="s">
        <v>252</v>
      </c>
      <c r="D767" t="s">
        <v>88</v>
      </c>
      <c r="E767">
        <v>38</v>
      </c>
      <c r="F767">
        <v>69</v>
      </c>
      <c r="G767">
        <v>50</v>
      </c>
      <c r="H767">
        <v>13</v>
      </c>
      <c r="I767">
        <v>50</v>
      </c>
      <c r="J767">
        <v>75</v>
      </c>
      <c r="K767" t="s">
        <v>150</v>
      </c>
      <c r="L767">
        <v>8</v>
      </c>
      <c r="M767">
        <v>9</v>
      </c>
      <c r="N767" t="s">
        <v>204</v>
      </c>
      <c r="S767" s="1">
        <f ca="1">('Attribute weighting'!$B$11*(E767)+'Attribute weighting'!$C$11*(G767)+'Attribute weighting'!$D$11*(J767))</f>
        <v>58.649999999999991</v>
      </c>
    </row>
    <row r="768" spans="1:21">
      <c r="A768" t="s">
        <v>76</v>
      </c>
      <c r="B768" t="s">
        <v>1297</v>
      </c>
      <c r="C768" t="s">
        <v>539</v>
      </c>
      <c r="D768" t="s">
        <v>85</v>
      </c>
      <c r="E768">
        <v>31</v>
      </c>
      <c r="F768">
        <v>69</v>
      </c>
      <c r="G768">
        <v>31</v>
      </c>
      <c r="H768">
        <v>13</v>
      </c>
      <c r="I768">
        <v>50</v>
      </c>
      <c r="J768">
        <v>50</v>
      </c>
      <c r="K768" t="s">
        <v>150</v>
      </c>
      <c r="L768">
        <v>5</v>
      </c>
      <c r="M768">
        <v>7</v>
      </c>
      <c r="N768" t="s">
        <v>272</v>
      </c>
      <c r="S768" s="1">
        <f ca="1">('Attribute weighting'!$B$11*(E768)+'Attribute weighting'!$C$11*(G768)+'Attribute weighting'!$D$11*(J768))</f>
        <v>38.03</v>
      </c>
    </row>
    <row r="769" spans="1:19">
      <c r="A769" t="s">
        <v>79</v>
      </c>
      <c r="B769" t="s">
        <v>1298</v>
      </c>
      <c r="C769" t="s">
        <v>189</v>
      </c>
      <c r="D769" t="s">
        <v>165</v>
      </c>
      <c r="E769">
        <v>25</v>
      </c>
      <c r="F769">
        <v>69</v>
      </c>
      <c r="G769">
        <v>25</v>
      </c>
      <c r="H769">
        <v>13</v>
      </c>
      <c r="I769">
        <v>50</v>
      </c>
      <c r="J769">
        <v>50</v>
      </c>
      <c r="K769" t="s">
        <v>150</v>
      </c>
      <c r="L769">
        <v>4</v>
      </c>
      <c r="M769">
        <v>7</v>
      </c>
      <c r="N769" t="s">
        <v>67</v>
      </c>
      <c r="S769" s="1">
        <f ca="1">('Attribute weighting'!$B$11*(E769)+'Attribute weighting'!$C$11*(G769)+'Attribute weighting'!$D$11*(J769))</f>
        <v>34.25</v>
      </c>
    </row>
    <row r="770" spans="1:19">
      <c r="A770" t="s">
        <v>83</v>
      </c>
      <c r="B770" t="s">
        <v>1299</v>
      </c>
      <c r="C770" t="s">
        <v>770</v>
      </c>
      <c r="D770" t="s">
        <v>256</v>
      </c>
      <c r="E770">
        <v>31</v>
      </c>
      <c r="F770">
        <v>69</v>
      </c>
      <c r="G770">
        <v>31</v>
      </c>
      <c r="H770">
        <v>13</v>
      </c>
      <c r="I770">
        <v>50</v>
      </c>
      <c r="J770">
        <v>50</v>
      </c>
      <c r="K770" t="s">
        <v>66</v>
      </c>
      <c r="L770">
        <v>4</v>
      </c>
      <c r="M770">
        <v>8</v>
      </c>
      <c r="N770" t="s">
        <v>63</v>
      </c>
      <c r="S770" s="1">
        <f ca="1">('Attribute weighting'!$B$11*(E770)+'Attribute weighting'!$C$11*(G770)+'Attribute weighting'!$D$11*(J770))</f>
        <v>38.03</v>
      </c>
    </row>
    <row r="771" spans="1:19">
      <c r="A771" t="s">
        <v>86</v>
      </c>
      <c r="B771" t="s">
        <v>1300</v>
      </c>
      <c r="C771" t="s">
        <v>243</v>
      </c>
      <c r="D771" t="s">
        <v>208</v>
      </c>
      <c r="E771">
        <v>25</v>
      </c>
      <c r="F771">
        <v>69</v>
      </c>
      <c r="G771">
        <v>31</v>
      </c>
      <c r="H771">
        <v>50</v>
      </c>
      <c r="I771">
        <v>50</v>
      </c>
      <c r="J771">
        <v>38</v>
      </c>
      <c r="K771" t="s">
        <v>150</v>
      </c>
      <c r="L771">
        <v>3</v>
      </c>
      <c r="M771">
        <v>8</v>
      </c>
      <c r="N771" t="s">
        <v>63</v>
      </c>
      <c r="S771" s="1">
        <f ca="1">('Attribute weighting'!$B$11*(E771)+'Attribute weighting'!$C$11*(G771)+'Attribute weighting'!$D$11*(J771))</f>
        <v>33.29</v>
      </c>
    </row>
    <row r="772" spans="1:19">
      <c r="A772" t="s">
        <v>89</v>
      </c>
      <c r="B772" t="s">
        <v>1301</v>
      </c>
      <c r="C772" t="s">
        <v>120</v>
      </c>
      <c r="D772" t="s">
        <v>91</v>
      </c>
      <c r="E772">
        <v>25</v>
      </c>
      <c r="F772">
        <v>69</v>
      </c>
      <c r="G772">
        <v>25</v>
      </c>
      <c r="H772">
        <v>44</v>
      </c>
      <c r="I772">
        <v>50</v>
      </c>
      <c r="J772">
        <v>31</v>
      </c>
      <c r="K772" t="s">
        <v>150</v>
      </c>
      <c r="L772">
        <v>2</v>
      </c>
      <c r="M772">
        <v>8</v>
      </c>
      <c r="N772" t="s">
        <v>67</v>
      </c>
      <c r="S772" s="1">
        <f ca="1">('Attribute weighting'!$B$11*(E772)+'Attribute weighting'!$C$11*(G772)+'Attribute weighting'!$D$11*(J772))</f>
        <v>27.22</v>
      </c>
    </row>
    <row r="773" spans="1:19">
      <c r="A773" t="s">
        <v>92</v>
      </c>
      <c r="B773" t="s">
        <v>1302</v>
      </c>
      <c r="C773" t="s">
        <v>324</v>
      </c>
      <c r="D773" t="s">
        <v>259</v>
      </c>
      <c r="E773">
        <v>25</v>
      </c>
      <c r="F773">
        <v>69</v>
      </c>
      <c r="G773">
        <v>38</v>
      </c>
      <c r="H773">
        <v>38</v>
      </c>
      <c r="R773" s="1">
        <f>MAX(Q761:Q762)</f>
        <v>38.200000000000003</v>
      </c>
      <c r="S773" t="s">
        <v>475</v>
      </c>
    </row>
    <row r="774" spans="1:19">
      <c r="A774" t="s">
        <v>95</v>
      </c>
      <c r="B774" t="s">
        <v>1303</v>
      </c>
      <c r="C774" t="s">
        <v>90</v>
      </c>
      <c r="D774" t="s">
        <v>169</v>
      </c>
      <c r="E774">
        <v>25</v>
      </c>
      <c r="F774">
        <v>69</v>
      </c>
      <c r="G774">
        <v>38</v>
      </c>
      <c r="H774">
        <v>44</v>
      </c>
      <c r="R774" s="1">
        <f>MAX(Q763:Q766)</f>
        <v>44</v>
      </c>
      <c r="S774" t="s">
        <v>476</v>
      </c>
    </row>
    <row r="775" spans="1:19">
      <c r="A775" t="s">
        <v>97</v>
      </c>
      <c r="B775" t="s">
        <v>1304</v>
      </c>
      <c r="C775" t="s">
        <v>307</v>
      </c>
      <c r="D775" t="s">
        <v>241</v>
      </c>
      <c r="E775">
        <v>25</v>
      </c>
      <c r="F775">
        <v>69</v>
      </c>
      <c r="G775">
        <v>25</v>
      </c>
      <c r="H775">
        <v>50</v>
      </c>
      <c r="R775" s="1">
        <f>U761</f>
        <v>63</v>
      </c>
      <c r="S775" t="s">
        <v>481</v>
      </c>
    </row>
    <row r="776" spans="1:19">
      <c r="A776" t="s">
        <v>100</v>
      </c>
      <c r="B776" t="s">
        <v>1305</v>
      </c>
      <c r="C776" t="s">
        <v>350</v>
      </c>
      <c r="D776" t="s">
        <v>275</v>
      </c>
      <c r="E776">
        <v>25</v>
      </c>
      <c r="F776">
        <v>69</v>
      </c>
      <c r="G776">
        <v>31</v>
      </c>
      <c r="H776">
        <v>44</v>
      </c>
      <c r="R776" s="1">
        <f>0.7*MAX(S764:S772)+0.3*LARGE(S767:S772,2)</f>
        <v>52.463999999999992</v>
      </c>
      <c r="S776" t="s">
        <v>1636</v>
      </c>
    </row>
    <row r="777" spans="1:19">
      <c r="A777" t="s">
        <v>102</v>
      </c>
      <c r="B777" t="s">
        <v>1306</v>
      </c>
      <c r="C777" t="s">
        <v>112</v>
      </c>
      <c r="D777" t="s">
        <v>170</v>
      </c>
      <c r="E777">
        <v>25</v>
      </c>
      <c r="F777">
        <v>69</v>
      </c>
      <c r="G777">
        <v>19</v>
      </c>
      <c r="H777">
        <v>63</v>
      </c>
      <c r="R777" s="1">
        <f>(AVERAGE(H773:H777)+MIN(H773,H773:H777))/2</f>
        <v>42.9</v>
      </c>
      <c r="S777" t="s">
        <v>470</v>
      </c>
    </row>
    <row r="778" spans="1:19">
      <c r="A778" t="s">
        <v>105</v>
      </c>
      <c r="B778" t="s">
        <v>1307</v>
      </c>
      <c r="C778" t="s">
        <v>331</v>
      </c>
      <c r="D778" t="s">
        <v>215</v>
      </c>
      <c r="E778">
        <v>25</v>
      </c>
      <c r="F778">
        <v>31</v>
      </c>
      <c r="G778">
        <v>38</v>
      </c>
      <c r="H778">
        <v>38</v>
      </c>
      <c r="I778">
        <v>19</v>
      </c>
      <c r="J778">
        <v>44</v>
      </c>
      <c r="K778" t="s">
        <v>1132</v>
      </c>
      <c r="L778" t="s">
        <v>67</v>
      </c>
      <c r="P778" s="1">
        <f ca="1">IF(U$3=0,'Attribute weighting'!$B$15*E778+'Attribute weighting'!$C$15*F778+'Attribute weighting'!$D$15*G778+'Attribute weighting'!$E$15*H778+'Attribute weighting'!$F$15*I778,E778+F778+0.5*G778+0.5*H778+3*I778)</f>
        <v>33.050000000000004</v>
      </c>
      <c r="R778" s="1"/>
    </row>
    <row r="779" spans="1:19">
      <c r="A779" t="s">
        <v>109</v>
      </c>
      <c r="B779" t="s">
        <v>1308</v>
      </c>
      <c r="C779" t="s">
        <v>583</v>
      </c>
      <c r="D779" t="s">
        <v>261</v>
      </c>
      <c r="E779">
        <v>25</v>
      </c>
      <c r="F779">
        <v>69</v>
      </c>
      <c r="G779">
        <v>38</v>
      </c>
      <c r="H779">
        <v>56</v>
      </c>
      <c r="I779">
        <v>19</v>
      </c>
      <c r="J779">
        <v>56</v>
      </c>
      <c r="K779" t="s">
        <v>201</v>
      </c>
      <c r="L779" t="s">
        <v>67</v>
      </c>
      <c r="P779" s="1">
        <f ca="1">IF(U$3=0,'Attribute weighting'!$B$15*E779+'Attribute weighting'!$C$15*F779+'Attribute weighting'!$D$15*G779+'Attribute weighting'!$E$15*H779+'Attribute weighting'!$F$15*I779,E779+F779+0.5*G779+0.5*H779+3*I779)</f>
        <v>49.650000000000006</v>
      </c>
      <c r="R779" s="1"/>
    </row>
    <row r="780" spans="1:19">
      <c r="A780" t="s">
        <v>111</v>
      </c>
      <c r="B780" t="s">
        <v>1309</v>
      </c>
      <c r="C780" t="s">
        <v>267</v>
      </c>
      <c r="D780" t="s">
        <v>297</v>
      </c>
      <c r="E780">
        <v>25</v>
      </c>
      <c r="F780">
        <v>31</v>
      </c>
      <c r="G780">
        <v>38</v>
      </c>
      <c r="H780">
        <v>44</v>
      </c>
      <c r="I780">
        <v>19</v>
      </c>
      <c r="J780">
        <v>44</v>
      </c>
      <c r="K780" t="s">
        <v>1310</v>
      </c>
      <c r="L780" t="s">
        <v>67</v>
      </c>
      <c r="P780" s="1">
        <f ca="1">IF(U$3=0,'Attribute weighting'!$B$15*E780+'Attribute weighting'!$C$15*F780+'Attribute weighting'!$D$15*G780+'Attribute weighting'!$E$15*H780+'Attribute weighting'!$F$15*I780,E780+F780+0.5*G780+0.5*H780+3*I780)</f>
        <v>36.050000000000004</v>
      </c>
      <c r="R780" s="1"/>
    </row>
    <row r="781" spans="1:19">
      <c r="A781" t="s">
        <v>114</v>
      </c>
      <c r="B781" t="s">
        <v>1311</v>
      </c>
      <c r="C781" t="s">
        <v>130</v>
      </c>
      <c r="D781" t="s">
        <v>244</v>
      </c>
      <c r="E781">
        <v>38</v>
      </c>
      <c r="F781">
        <v>50</v>
      </c>
      <c r="G781">
        <v>56</v>
      </c>
      <c r="H781">
        <v>50</v>
      </c>
      <c r="I781">
        <v>19</v>
      </c>
      <c r="J781">
        <v>63</v>
      </c>
      <c r="K781" t="s">
        <v>186</v>
      </c>
      <c r="L781" t="s">
        <v>50</v>
      </c>
      <c r="P781" s="1">
        <f ca="1">IF(U$3=0,'Attribute weighting'!$B$18*E781+'Attribute weighting'!$C$18*F781+'Attribute weighting'!$D$18*G781+'Attribute weighting'!$E$18*H781+'Attribute weighting'!$F$18*I781,E781+F781+0.5*G781+0.5*H781+3*I781)</f>
        <v>40.44</v>
      </c>
      <c r="R781" s="1">
        <f ca="1">(0.3*AVERAGE(P778:P780)+0.7*MAX(P778:P780))</f>
        <v>46.63</v>
      </c>
      <c r="S781" t="s">
        <v>1701</v>
      </c>
    </row>
    <row r="782" spans="1:19">
      <c r="A782" t="s">
        <v>116</v>
      </c>
      <c r="B782" t="s">
        <v>1312</v>
      </c>
      <c r="C782" t="s">
        <v>562</v>
      </c>
      <c r="D782" t="s">
        <v>223</v>
      </c>
      <c r="E782">
        <v>25</v>
      </c>
      <c r="F782">
        <v>31</v>
      </c>
      <c r="G782">
        <v>31</v>
      </c>
      <c r="H782">
        <v>31</v>
      </c>
      <c r="I782">
        <v>31</v>
      </c>
      <c r="J782">
        <v>25</v>
      </c>
      <c r="K782" t="s">
        <v>360</v>
      </c>
      <c r="L782" t="s">
        <v>75</v>
      </c>
      <c r="P782" s="1">
        <f ca="1">IF(U$3=0,'Attribute weighting'!$B$18*E782+'Attribute weighting'!$C$18*F782+'Attribute weighting'!$D$18*G782+'Attribute weighting'!$E$18*H782+'Attribute weighting'!$F$18*I782,E782+F782+0.5*G782+0.5*H782+3*I782)</f>
        <v>29.020000000000003</v>
      </c>
      <c r="R782" s="1">
        <f ca="1">(AVERAGE(E781:E784)+AVERAGE(F781:F784)+(0.5*AVERAGE(G781:G784)))</f>
        <v>82.625</v>
      </c>
      <c r="S782" t="s">
        <v>471</v>
      </c>
    </row>
    <row r="783" spans="1:19">
      <c r="A783" t="s">
        <v>119</v>
      </c>
      <c r="B783" t="s">
        <v>1313</v>
      </c>
      <c r="C783" t="s">
        <v>98</v>
      </c>
      <c r="D783" t="s">
        <v>124</v>
      </c>
      <c r="E783">
        <v>25</v>
      </c>
      <c r="F783">
        <v>31</v>
      </c>
      <c r="G783">
        <v>31</v>
      </c>
      <c r="H783">
        <v>31</v>
      </c>
      <c r="I783">
        <v>19</v>
      </c>
      <c r="J783">
        <v>31</v>
      </c>
      <c r="K783" t="s">
        <v>201</v>
      </c>
      <c r="L783" t="s">
        <v>82</v>
      </c>
      <c r="P783" s="1">
        <f ca="1">IF(U$3=0,'Attribute weighting'!$B$18*E783+'Attribute weighting'!$C$18*F783+'Attribute weighting'!$D$18*G783+'Attribute weighting'!$E$18*H783+'Attribute weighting'!$F$18*I783,E783+F783+0.5*G783+0.5*H783+3*I783)</f>
        <v>26.620000000000005</v>
      </c>
      <c r="R783" s="1">
        <f ca="1">0.3*AVERAGE(H781:H784)+0.7*MAX(H781:H784)</f>
        <v>45.725000000000001</v>
      </c>
      <c r="S783" t="s">
        <v>486</v>
      </c>
    </row>
    <row r="784" spans="1:19">
      <c r="A784" t="s">
        <v>122</v>
      </c>
      <c r="B784" t="s">
        <v>1314</v>
      </c>
      <c r="C784" t="s">
        <v>246</v>
      </c>
      <c r="D784" t="s">
        <v>222</v>
      </c>
      <c r="E784">
        <v>25</v>
      </c>
      <c r="F784">
        <v>31</v>
      </c>
      <c r="G784">
        <v>31</v>
      </c>
      <c r="H784">
        <v>31</v>
      </c>
      <c r="I784">
        <v>38</v>
      </c>
      <c r="J784">
        <v>31</v>
      </c>
      <c r="K784" t="s">
        <v>201</v>
      </c>
      <c r="L784" t="s">
        <v>357</v>
      </c>
      <c r="P784" s="1">
        <f ca="1">IF(U$3=0,'Attribute weighting'!$B$18*E784+'Attribute weighting'!$C$18*F784+'Attribute weighting'!$D$18*G784+'Attribute weighting'!$E$18*H784+'Attribute weighting'!$F$18*I784,E784+F784+0.5*G784+0.5*H784+3*I784)</f>
        <v>30.420000000000005</v>
      </c>
      <c r="R784" s="1">
        <f ca="1">0.3*AVERAGE(I781:I784)+0.7*MAX(I781:I784)</f>
        <v>34.625</v>
      </c>
      <c r="S784" t="s">
        <v>487</v>
      </c>
    </row>
    <row r="785" spans="1:21">
      <c r="A785" t="s">
        <v>126</v>
      </c>
      <c r="B785" t="s">
        <v>1315</v>
      </c>
      <c r="C785" t="s">
        <v>314</v>
      </c>
      <c r="D785" t="s">
        <v>306</v>
      </c>
      <c r="E785">
        <v>25</v>
      </c>
      <c r="F785">
        <v>31</v>
      </c>
      <c r="G785">
        <v>44</v>
      </c>
      <c r="H785">
        <v>38</v>
      </c>
      <c r="I785">
        <v>50</v>
      </c>
      <c r="J785">
        <v>38</v>
      </c>
      <c r="K785" t="s">
        <v>74</v>
      </c>
      <c r="L785" t="s">
        <v>1316</v>
      </c>
      <c r="P785" s="1">
        <f ca="1">IF(U$3=0,'Attribute weighting'!$B$21*E785+'Attribute weighting'!$C$21*F785+'Attribute weighting'!$D$21*G785+'Attribute weighting'!$E$21*H785+'Attribute weighting'!$F$21*I785,E785+F785+0.5*G785+0.5*H785+3*I785)</f>
        <v>37</v>
      </c>
      <c r="R785" s="1">
        <f ca="1">'Attribute weighting'!$A$32*(LARGE(P781:P784,1))+'Attribute weighting'!$B$32*(LARGE(P781:P784,2))+'Attribute weighting'!$C$32*(LARGE(P781:P784,3))+'Attribute weighting'!$D$32*(LARGE(P781:P784,4))</f>
        <v>33.388000000000005</v>
      </c>
      <c r="S785" t="s">
        <v>488</v>
      </c>
    </row>
    <row r="786" spans="1:21">
      <c r="A786" t="s">
        <v>129</v>
      </c>
      <c r="B786" t="s">
        <v>1317</v>
      </c>
      <c r="C786" t="s">
        <v>214</v>
      </c>
      <c r="D786" t="s">
        <v>61</v>
      </c>
      <c r="E786">
        <v>25</v>
      </c>
      <c r="F786">
        <v>31</v>
      </c>
      <c r="G786">
        <v>38</v>
      </c>
      <c r="H786">
        <v>38</v>
      </c>
      <c r="I786">
        <v>31</v>
      </c>
      <c r="J786">
        <v>31</v>
      </c>
      <c r="K786" t="s">
        <v>66</v>
      </c>
      <c r="L786" t="s">
        <v>299</v>
      </c>
      <c r="P786" s="1">
        <f ca="1">IF(U$3=0,'Attribute weighting'!$B$21*E786+'Attribute weighting'!$C$21*F786+'Attribute weighting'!$D$21*G786+'Attribute weighting'!$E$21*H786+'Attribute weighting'!$F$21*I786,E786+F786+0.5*G786+0.5*H786+3*I786)</f>
        <v>30.049999999999997</v>
      </c>
      <c r="R786" s="1">
        <f ca="1">(AVERAGE(E785:E788)+AVERAGE(F785:F788)+(0.5*AVERAGE(G785:G788)))/2.5</f>
        <v>30.6</v>
      </c>
      <c r="S786" t="s">
        <v>472</v>
      </c>
    </row>
    <row r="787" spans="1:21">
      <c r="A787" t="s">
        <v>132</v>
      </c>
      <c r="B787" t="s">
        <v>1318</v>
      </c>
      <c r="C787" t="s">
        <v>294</v>
      </c>
      <c r="D787" t="s">
        <v>264</v>
      </c>
      <c r="E787">
        <v>25</v>
      </c>
      <c r="F787">
        <v>31</v>
      </c>
      <c r="G787">
        <v>38</v>
      </c>
      <c r="H787">
        <v>44</v>
      </c>
      <c r="I787">
        <v>38</v>
      </c>
      <c r="J787">
        <v>31</v>
      </c>
      <c r="K787" t="s">
        <v>74</v>
      </c>
      <c r="L787" t="s">
        <v>245</v>
      </c>
      <c r="P787" s="1">
        <f ca="1">IF(U$3=0,'Attribute weighting'!$B$21*E787+'Attribute weighting'!$C$21*F787+'Attribute weighting'!$D$21*G787+'Attribute weighting'!$E$21*H787+'Attribute weighting'!$F$21*I787,E787+F787+0.5*G787+0.5*H787+3*I787)</f>
        <v>32.799999999999997</v>
      </c>
      <c r="R787" s="1">
        <f ca="1">0.7*MAX(I785:I788)+0.3*AVERAGE(I785:I788)</f>
        <v>47.674999999999997</v>
      </c>
      <c r="S787" t="s">
        <v>473</v>
      </c>
    </row>
    <row r="788" spans="1:21">
      <c r="A788" t="s">
        <v>135</v>
      </c>
      <c r="B788" t="s">
        <v>1319</v>
      </c>
      <c r="C788" t="s">
        <v>142</v>
      </c>
      <c r="D788" t="s">
        <v>192</v>
      </c>
      <c r="E788">
        <v>25</v>
      </c>
      <c r="F788">
        <v>31</v>
      </c>
      <c r="G788">
        <v>44</v>
      </c>
      <c r="H788">
        <v>44</v>
      </c>
      <c r="I788">
        <v>50</v>
      </c>
      <c r="J788">
        <v>38</v>
      </c>
      <c r="K788" t="s">
        <v>201</v>
      </c>
      <c r="L788" t="s">
        <v>1316</v>
      </c>
      <c r="P788" s="1">
        <f ca="1">IF(U$3=0,'Attribute weighting'!$B$21*E788+'Attribute weighting'!$C$21*F788+'Attribute weighting'!$D$21*G788+'Attribute weighting'!$E$21*H788+'Attribute weighting'!$F$21*I788,E788+F788+0.5*G788+0.5*H788+3*I788)</f>
        <v>37.299999999999997</v>
      </c>
      <c r="R788" s="1">
        <f ca="1">0.4*MAX(H785:H788)+0.4*MIN(H785:H788)+0.2*AVERAGE(H785:H788)</f>
        <v>41.000000000000007</v>
      </c>
      <c r="S788" t="s">
        <v>474</v>
      </c>
    </row>
    <row r="789" spans="1:21">
      <c r="A789" t="s">
        <v>137</v>
      </c>
      <c r="B789" t="s">
        <v>1320</v>
      </c>
      <c r="C789" t="s">
        <v>767</v>
      </c>
      <c r="D789" t="s">
        <v>65</v>
      </c>
      <c r="E789">
        <v>56</v>
      </c>
      <c r="F789">
        <v>81</v>
      </c>
      <c r="G789">
        <v>81</v>
      </c>
      <c r="H789">
        <v>31</v>
      </c>
      <c r="I789">
        <v>56</v>
      </c>
      <c r="J789">
        <v>38</v>
      </c>
      <c r="K789" t="s">
        <v>194</v>
      </c>
      <c r="R789" s="1">
        <f ca="1">'Attribute weighting'!$A$35*(LARGE(P785:P788,1))+'Attribute weighting'!$B$35*(LARGE(P785:P788,2))+'Attribute weighting'!$C$35*(LARGE(P785:P788,3))+'Attribute weighting'!$D$35*(LARGE(P785:P788,4))</f>
        <v>36.005000000000003</v>
      </c>
      <c r="S789" t="s">
        <v>485</v>
      </c>
    </row>
    <row r="790" spans="1:21">
      <c r="A790" t="s">
        <v>141</v>
      </c>
      <c r="B790" t="s">
        <v>1321</v>
      </c>
      <c r="C790" t="s">
        <v>193</v>
      </c>
      <c r="D790" t="s">
        <v>268</v>
      </c>
      <c r="E790">
        <v>25</v>
      </c>
      <c r="F790">
        <v>56</v>
      </c>
      <c r="G790">
        <v>44</v>
      </c>
      <c r="H790">
        <v>31</v>
      </c>
      <c r="I790">
        <v>25</v>
      </c>
      <c r="J790">
        <v>50</v>
      </c>
      <c r="K790" t="s">
        <v>549</v>
      </c>
    </row>
    <row r="791" spans="1:21">
      <c r="A791" t="s">
        <v>145</v>
      </c>
      <c r="B791" t="s">
        <v>593</v>
      </c>
    </row>
    <row r="792" spans="1:21">
      <c r="A792" t="s">
        <v>147</v>
      </c>
      <c r="B792" t="s">
        <v>361</v>
      </c>
    </row>
    <row r="794" spans="1:21">
      <c r="A794" t="s">
        <v>1322</v>
      </c>
      <c r="B794" t="s">
        <v>45</v>
      </c>
    </row>
    <row r="795" spans="1:21">
      <c r="A795" t="s">
        <v>1323</v>
      </c>
      <c r="B795" t="s">
        <v>1324</v>
      </c>
      <c r="Q795" s="1"/>
      <c r="S795" s="1"/>
    </row>
    <row r="796" spans="1:21">
      <c r="A796" t="s">
        <v>46</v>
      </c>
      <c r="B796" t="s">
        <v>1325</v>
      </c>
      <c r="C796" t="s">
        <v>339</v>
      </c>
      <c r="D796" t="s">
        <v>81</v>
      </c>
      <c r="E796">
        <v>25</v>
      </c>
      <c r="F796">
        <v>69</v>
      </c>
      <c r="G796">
        <v>13</v>
      </c>
      <c r="H796">
        <v>13</v>
      </c>
      <c r="I796">
        <v>44</v>
      </c>
      <c r="J796">
        <v>44</v>
      </c>
      <c r="K796">
        <f>J796</f>
        <v>44</v>
      </c>
      <c r="L796">
        <v>38</v>
      </c>
      <c r="M796" t="s">
        <v>49</v>
      </c>
      <c r="N796">
        <v>5</v>
      </c>
      <c r="O796" t="s">
        <v>82</v>
      </c>
      <c r="P796" t="s">
        <v>479</v>
      </c>
      <c r="Q796" s="1">
        <f ca="1">IF(U$4=0,((('Attribute weighting'!$C$5*$I796+'Attribute weighting'!$D$5*$J796+'Attribute weighting'!$E$5*$L796)+('Attribute weighting'!$B$5*$G796))),(((0.4*$I796+0.3*$J796+0.7*$K796+0.05*$L796)+(0.75*($G796+38)))/2.2))</f>
        <v>31.3</v>
      </c>
      <c r="R796" t="s">
        <v>477</v>
      </c>
      <c r="S796" s="1">
        <f ca="1">(((0.4*$I796+0.3*$J796+0.7*$K796+0.05*$L796)/1.45))</f>
        <v>43.793103448275858</v>
      </c>
      <c r="T796" s="1" t="s">
        <v>478</v>
      </c>
      <c r="U796" s="1">
        <f>($G796+38)</f>
        <v>51</v>
      </c>
    </row>
    <row r="797" spans="1:21">
      <c r="A797" t="s">
        <v>51</v>
      </c>
      <c r="B797" t="s">
        <v>1326</v>
      </c>
      <c r="C797" t="s">
        <v>221</v>
      </c>
      <c r="D797" t="s">
        <v>198</v>
      </c>
      <c r="E797">
        <v>25</v>
      </c>
      <c r="F797">
        <v>69</v>
      </c>
      <c r="G797">
        <v>13</v>
      </c>
      <c r="H797">
        <v>13</v>
      </c>
      <c r="I797">
        <v>25</v>
      </c>
      <c r="J797">
        <v>38</v>
      </c>
      <c r="K797">
        <f>J797</f>
        <v>38</v>
      </c>
      <c r="L797">
        <v>31</v>
      </c>
      <c r="M797" t="s">
        <v>128</v>
      </c>
      <c r="N797">
        <v>3</v>
      </c>
      <c r="O797" t="s">
        <v>82</v>
      </c>
      <c r="P797" t="s">
        <v>479</v>
      </c>
      <c r="Q797" s="1">
        <f ca="1">IF(U$4=0,((('Attribute weighting'!$C$5*$I797+'Attribute weighting'!$D$5*$J797+'Attribute weighting'!$E$5*$L797)+('Attribute weighting'!$B$5*$G797))),(((0.4*$I797+0.3*$J797+0.7*$K797+0.05*$L797)+(0.75*($G797+38)))/2.2))</f>
        <v>25.700000000000003</v>
      </c>
      <c r="R797" t="s">
        <v>477</v>
      </c>
      <c r="S797" s="1">
        <f ca="1">(((0.4*$I797+0.3*$J797+0.7*$K797+0.05*$L797)/1.45))</f>
        <v>34.172413793103445</v>
      </c>
      <c r="T797" s="1" t="s">
        <v>478</v>
      </c>
      <c r="U797" s="1">
        <f>($G797+38)</f>
        <v>51</v>
      </c>
    </row>
    <row r="798" spans="1:21">
      <c r="A798" t="s">
        <v>54</v>
      </c>
      <c r="B798" t="s">
        <v>1327</v>
      </c>
      <c r="C798" t="s">
        <v>655</v>
      </c>
      <c r="D798" t="s">
        <v>153</v>
      </c>
      <c r="E798">
        <v>38</v>
      </c>
      <c r="F798">
        <v>69</v>
      </c>
      <c r="G798">
        <v>44</v>
      </c>
      <c r="H798">
        <v>63</v>
      </c>
      <c r="I798">
        <v>50</v>
      </c>
      <c r="J798">
        <v>44</v>
      </c>
      <c r="K798" t="s">
        <v>74</v>
      </c>
      <c r="L798">
        <v>4</v>
      </c>
      <c r="M798">
        <v>7</v>
      </c>
      <c r="N798" t="s">
        <v>63</v>
      </c>
      <c r="P798" t="s">
        <v>478</v>
      </c>
      <c r="Q798" s="1">
        <f ca="1">IF(U$3=0,IF(H798&gt;88,G798+3,G798),((G798+0.2*H798)/1.15))</f>
        <v>44</v>
      </c>
      <c r="R798" t="s">
        <v>480</v>
      </c>
      <c r="S798" s="1">
        <f ca="1">('Attribute weighting'!$B$11*(E798)+'Attribute weighting'!$C$11*(G798)+'Attribute weighting'!$D$11*(J798))</f>
        <v>43.7</v>
      </c>
    </row>
    <row r="799" spans="1:21">
      <c r="A799" t="s">
        <v>59</v>
      </c>
      <c r="B799" t="s">
        <v>1328</v>
      </c>
      <c r="C799" t="s">
        <v>915</v>
      </c>
      <c r="D799" t="s">
        <v>227</v>
      </c>
      <c r="E799">
        <v>38</v>
      </c>
      <c r="F799">
        <v>69</v>
      </c>
      <c r="G799">
        <v>38</v>
      </c>
      <c r="H799">
        <v>38</v>
      </c>
      <c r="I799">
        <v>50</v>
      </c>
      <c r="J799">
        <v>25</v>
      </c>
      <c r="K799" t="s">
        <v>250</v>
      </c>
      <c r="L799">
        <v>2</v>
      </c>
      <c r="M799">
        <v>4</v>
      </c>
      <c r="N799" t="s">
        <v>108</v>
      </c>
      <c r="P799" t="s">
        <v>478</v>
      </c>
      <c r="Q799" s="1">
        <f ca="1">IF(U$3=0,IF(H799&gt;88,G799+3,G799),((G799+0.2*H799)/1.15))</f>
        <v>38</v>
      </c>
      <c r="R799" t="s">
        <v>480</v>
      </c>
      <c r="S799" s="1">
        <f ca="1">('Attribute weighting'!$B$11*(E799)+'Attribute weighting'!$C$11*(G799)+'Attribute weighting'!$D$11*(J799))</f>
        <v>33.19</v>
      </c>
    </row>
    <row r="800" spans="1:21">
      <c r="A800" t="s">
        <v>64</v>
      </c>
      <c r="B800" t="s">
        <v>1329</v>
      </c>
      <c r="C800" t="s">
        <v>152</v>
      </c>
      <c r="D800" t="s">
        <v>131</v>
      </c>
      <c r="E800">
        <v>38</v>
      </c>
      <c r="F800">
        <v>69</v>
      </c>
      <c r="G800">
        <v>31</v>
      </c>
      <c r="H800">
        <v>31</v>
      </c>
      <c r="I800">
        <v>50</v>
      </c>
      <c r="J800">
        <v>25</v>
      </c>
      <c r="K800" t="s">
        <v>66</v>
      </c>
      <c r="L800">
        <v>2</v>
      </c>
      <c r="M800">
        <v>5</v>
      </c>
      <c r="N800" t="s">
        <v>82</v>
      </c>
      <c r="P800" t="s">
        <v>478</v>
      </c>
      <c r="Q800" s="1">
        <f ca="1">IF(U$3=0,IF(H800&gt;88,G800+3,G800),((G800+0.2*H800)/1.15))</f>
        <v>31</v>
      </c>
      <c r="R800" t="s">
        <v>480</v>
      </c>
      <c r="S800" s="1">
        <f ca="1">('Attribute weighting'!$B$11*(E800)+'Attribute weighting'!$C$11*(G800)+'Attribute weighting'!$D$11*(J800))</f>
        <v>29.13</v>
      </c>
    </row>
    <row r="801" spans="1:19">
      <c r="A801" t="s">
        <v>68</v>
      </c>
      <c r="B801" t="s">
        <v>1330</v>
      </c>
      <c r="C801" t="s">
        <v>103</v>
      </c>
      <c r="D801" t="s">
        <v>338</v>
      </c>
      <c r="E801">
        <v>38</v>
      </c>
      <c r="F801">
        <v>69</v>
      </c>
      <c r="G801">
        <v>31</v>
      </c>
      <c r="H801">
        <v>31</v>
      </c>
      <c r="I801">
        <v>50</v>
      </c>
      <c r="J801">
        <v>25</v>
      </c>
      <c r="K801" t="s">
        <v>128</v>
      </c>
      <c r="L801">
        <v>2</v>
      </c>
      <c r="M801">
        <v>5</v>
      </c>
      <c r="N801" t="s">
        <v>67</v>
      </c>
      <c r="P801" t="s">
        <v>478</v>
      </c>
      <c r="Q801" s="1">
        <f ca="1">IF(U$3=0,IF(H801&gt;88,G801+3,G801),((G801+0.2*H801)/1.15))</f>
        <v>31</v>
      </c>
      <c r="R801" t="s">
        <v>480</v>
      </c>
      <c r="S801" s="1">
        <f ca="1">('Attribute weighting'!$B$11*(E801)+'Attribute weighting'!$C$11*(G801)+'Attribute weighting'!$D$11*(J801))</f>
        <v>29.13</v>
      </c>
    </row>
    <row r="802" spans="1:19">
      <c r="A802" t="s">
        <v>71</v>
      </c>
      <c r="B802" t="s">
        <v>1331</v>
      </c>
      <c r="C802" t="s">
        <v>60</v>
      </c>
      <c r="D802" t="s">
        <v>88</v>
      </c>
      <c r="E802">
        <v>31</v>
      </c>
      <c r="F802">
        <v>69</v>
      </c>
      <c r="G802">
        <v>31</v>
      </c>
      <c r="H802">
        <v>13</v>
      </c>
      <c r="I802">
        <v>50</v>
      </c>
      <c r="J802">
        <v>63</v>
      </c>
      <c r="K802" t="s">
        <v>150</v>
      </c>
      <c r="L802">
        <v>5</v>
      </c>
      <c r="M802">
        <v>9</v>
      </c>
      <c r="N802" t="s">
        <v>286</v>
      </c>
      <c r="S802" s="1">
        <f ca="1">('Attribute weighting'!$B$11*(E802)+'Attribute weighting'!$C$11*(G802)+'Attribute weighting'!$D$11*(J802))</f>
        <v>42.84</v>
      </c>
    </row>
    <row r="803" spans="1:19">
      <c r="A803" t="s">
        <v>76</v>
      </c>
      <c r="B803" t="s">
        <v>1332</v>
      </c>
      <c r="C803" t="s">
        <v>284</v>
      </c>
      <c r="D803" t="s">
        <v>85</v>
      </c>
      <c r="E803">
        <v>44</v>
      </c>
      <c r="F803">
        <v>69</v>
      </c>
      <c r="G803">
        <v>56</v>
      </c>
      <c r="H803">
        <v>13</v>
      </c>
      <c r="I803">
        <v>50</v>
      </c>
      <c r="J803">
        <v>75</v>
      </c>
      <c r="K803" t="s">
        <v>150</v>
      </c>
      <c r="L803">
        <v>7</v>
      </c>
      <c r="M803">
        <v>9</v>
      </c>
      <c r="N803" t="s">
        <v>203</v>
      </c>
      <c r="S803" s="1">
        <f ca="1">('Attribute weighting'!$B$11*(E803)+'Attribute weighting'!$C$11*(G803)+'Attribute weighting'!$D$11*(J803))</f>
        <v>62.43</v>
      </c>
    </row>
    <row r="804" spans="1:19">
      <c r="A804" t="s">
        <v>79</v>
      </c>
      <c r="B804" t="s">
        <v>1333</v>
      </c>
      <c r="C804" t="s">
        <v>562</v>
      </c>
      <c r="D804" t="s">
        <v>238</v>
      </c>
      <c r="E804">
        <v>25</v>
      </c>
      <c r="F804">
        <v>69</v>
      </c>
      <c r="G804">
        <v>19</v>
      </c>
      <c r="H804">
        <v>13</v>
      </c>
      <c r="I804">
        <v>50</v>
      </c>
      <c r="J804">
        <v>44</v>
      </c>
      <c r="K804" t="s">
        <v>150</v>
      </c>
      <c r="L804">
        <v>3</v>
      </c>
      <c r="M804">
        <v>7</v>
      </c>
      <c r="N804" t="s">
        <v>67</v>
      </c>
      <c r="S804" s="1">
        <f ca="1">('Attribute weighting'!$B$11*(E804)+'Attribute weighting'!$C$11*(G804)+'Attribute weighting'!$D$11*(J804))</f>
        <v>28.55</v>
      </c>
    </row>
    <row r="805" spans="1:19">
      <c r="A805" t="s">
        <v>83</v>
      </c>
      <c r="B805" t="s">
        <v>1334</v>
      </c>
      <c r="C805" t="s">
        <v>240</v>
      </c>
      <c r="D805" t="s">
        <v>91</v>
      </c>
      <c r="E805">
        <v>31</v>
      </c>
      <c r="F805">
        <v>69</v>
      </c>
      <c r="G805">
        <v>31</v>
      </c>
      <c r="H805">
        <v>13</v>
      </c>
      <c r="I805">
        <v>50</v>
      </c>
      <c r="J805">
        <v>50</v>
      </c>
      <c r="K805" t="s">
        <v>150</v>
      </c>
      <c r="L805">
        <v>4</v>
      </c>
      <c r="M805">
        <v>8</v>
      </c>
      <c r="N805" t="s">
        <v>50</v>
      </c>
      <c r="S805" s="1">
        <f ca="1">('Attribute weighting'!$B$11*(E805)+'Attribute weighting'!$C$11*(G805)+'Attribute weighting'!$D$11*(J805))</f>
        <v>38.03</v>
      </c>
    </row>
    <row r="806" spans="1:19">
      <c r="A806" t="s">
        <v>86</v>
      </c>
      <c r="B806" t="s">
        <v>1335</v>
      </c>
      <c r="C806" t="s">
        <v>164</v>
      </c>
      <c r="D806" t="s">
        <v>73</v>
      </c>
      <c r="E806">
        <v>25</v>
      </c>
      <c r="F806">
        <v>69</v>
      </c>
      <c r="G806">
        <v>44</v>
      </c>
      <c r="H806">
        <v>63</v>
      </c>
      <c r="I806">
        <v>50</v>
      </c>
      <c r="J806">
        <v>56</v>
      </c>
      <c r="K806" t="s">
        <v>150</v>
      </c>
      <c r="L806">
        <v>5</v>
      </c>
      <c r="M806">
        <v>8</v>
      </c>
      <c r="N806" t="s">
        <v>286</v>
      </c>
      <c r="S806" s="1">
        <f ca="1">('Attribute weighting'!$B$11*(E806)+'Attribute weighting'!$C$11*(G806)+'Attribute weighting'!$D$11*(J806))</f>
        <v>47.489999999999995</v>
      </c>
    </row>
    <row r="807" spans="1:19">
      <c r="A807" t="s">
        <v>89</v>
      </c>
      <c r="B807" t="s">
        <v>1336</v>
      </c>
      <c r="C807" t="s">
        <v>133</v>
      </c>
      <c r="D807" t="s">
        <v>78</v>
      </c>
      <c r="E807">
        <v>25</v>
      </c>
      <c r="F807">
        <v>69</v>
      </c>
      <c r="G807">
        <v>19</v>
      </c>
      <c r="H807">
        <v>50</v>
      </c>
      <c r="I807">
        <v>50</v>
      </c>
      <c r="J807">
        <v>25</v>
      </c>
      <c r="K807" t="s">
        <v>150</v>
      </c>
      <c r="L807">
        <v>2</v>
      </c>
      <c r="M807">
        <v>3</v>
      </c>
      <c r="N807" t="s">
        <v>108</v>
      </c>
      <c r="S807" s="1">
        <f ca="1">('Attribute weighting'!$B$11*(E807)+'Attribute weighting'!$C$11*(G807)+'Attribute weighting'!$D$11*(J807))</f>
        <v>21.52</v>
      </c>
    </row>
    <row r="808" spans="1:19">
      <c r="A808" t="s">
        <v>92</v>
      </c>
      <c r="B808" t="s">
        <v>1337</v>
      </c>
      <c r="C808" t="s">
        <v>531</v>
      </c>
      <c r="D808" t="s">
        <v>259</v>
      </c>
      <c r="E808">
        <v>25</v>
      </c>
      <c r="F808">
        <v>69</v>
      </c>
      <c r="G808">
        <v>38</v>
      </c>
      <c r="H808">
        <v>63</v>
      </c>
      <c r="R808" s="1">
        <f>MAX(Q796:Q797)</f>
        <v>31.3</v>
      </c>
      <c r="S808" t="s">
        <v>475</v>
      </c>
    </row>
    <row r="809" spans="1:19">
      <c r="A809" t="s">
        <v>95</v>
      </c>
      <c r="B809" t="s">
        <v>1338</v>
      </c>
      <c r="C809" t="s">
        <v>243</v>
      </c>
      <c r="D809" t="s">
        <v>167</v>
      </c>
      <c r="E809">
        <v>25</v>
      </c>
      <c r="F809">
        <v>69</v>
      </c>
      <c r="G809">
        <v>50</v>
      </c>
      <c r="H809">
        <v>69</v>
      </c>
      <c r="R809" s="1">
        <f>MAX(Q798:Q801)</f>
        <v>44</v>
      </c>
      <c r="S809" t="s">
        <v>476</v>
      </c>
    </row>
    <row r="810" spans="1:19">
      <c r="A810" t="s">
        <v>97</v>
      </c>
      <c r="B810" t="s">
        <v>1339</v>
      </c>
      <c r="C810" t="s">
        <v>611</v>
      </c>
      <c r="D810" t="s">
        <v>318</v>
      </c>
      <c r="E810">
        <v>25</v>
      </c>
      <c r="F810">
        <v>69</v>
      </c>
      <c r="G810">
        <v>25</v>
      </c>
      <c r="H810">
        <v>50</v>
      </c>
      <c r="R810" s="1">
        <f>U796</f>
        <v>51</v>
      </c>
      <c r="S810" t="s">
        <v>481</v>
      </c>
    </row>
    <row r="811" spans="1:19">
      <c r="A811" t="s">
        <v>100</v>
      </c>
      <c r="B811" t="s">
        <v>1340</v>
      </c>
      <c r="C811" t="s">
        <v>693</v>
      </c>
      <c r="D811" t="s">
        <v>241</v>
      </c>
      <c r="E811">
        <v>25</v>
      </c>
      <c r="F811">
        <v>69</v>
      </c>
      <c r="G811">
        <v>31</v>
      </c>
      <c r="H811">
        <v>69</v>
      </c>
      <c r="R811" s="1">
        <f>0.7*MAX(S799:S807)+0.3*LARGE(S802:S807,2)</f>
        <v>57.948</v>
      </c>
      <c r="S811" t="s">
        <v>1636</v>
      </c>
    </row>
    <row r="812" spans="1:19">
      <c r="A812" t="s">
        <v>102</v>
      </c>
      <c r="B812" t="s">
        <v>1341</v>
      </c>
      <c r="C812" t="s">
        <v>915</v>
      </c>
      <c r="D812" t="s">
        <v>260</v>
      </c>
      <c r="E812">
        <v>25</v>
      </c>
      <c r="F812">
        <v>69</v>
      </c>
      <c r="G812">
        <v>25</v>
      </c>
      <c r="H812">
        <v>50</v>
      </c>
      <c r="R812" s="1">
        <f>(AVERAGE(H808:H812)+MIN(H808,H808:H812))/2</f>
        <v>55.1</v>
      </c>
      <c r="S812" t="s">
        <v>470</v>
      </c>
    </row>
    <row r="813" spans="1:19">
      <c r="A813" t="s">
        <v>105</v>
      </c>
      <c r="B813" t="s">
        <v>1342</v>
      </c>
      <c r="C813" t="s">
        <v>1343</v>
      </c>
      <c r="D813" t="s">
        <v>121</v>
      </c>
      <c r="E813">
        <v>31</v>
      </c>
      <c r="F813">
        <v>44</v>
      </c>
      <c r="G813">
        <v>50</v>
      </c>
      <c r="H813">
        <v>69</v>
      </c>
      <c r="I813">
        <v>31</v>
      </c>
      <c r="J813">
        <v>69</v>
      </c>
      <c r="K813" t="s">
        <v>1344</v>
      </c>
      <c r="L813" t="s">
        <v>263</v>
      </c>
      <c r="P813" s="1">
        <f ca="1">IF(U$3=0,'Attribute weighting'!$B$15*E813+'Attribute weighting'!$C$15*F813+'Attribute weighting'!$D$15*G813+'Attribute weighting'!$E$15*H813+'Attribute weighting'!$F$15*I813,E813+F813+0.5*G813+0.5*H813+3*I813)</f>
        <v>53.55</v>
      </c>
      <c r="R813" s="1"/>
    </row>
    <row r="814" spans="1:19">
      <c r="A814" t="s">
        <v>109</v>
      </c>
      <c r="B814" t="s">
        <v>1345</v>
      </c>
      <c r="C814" t="s">
        <v>1163</v>
      </c>
      <c r="D814" t="s">
        <v>244</v>
      </c>
      <c r="E814">
        <v>25</v>
      </c>
      <c r="F814">
        <v>38</v>
      </c>
      <c r="G814">
        <v>44</v>
      </c>
      <c r="H814">
        <v>50</v>
      </c>
      <c r="I814">
        <v>19</v>
      </c>
      <c r="J814">
        <v>63</v>
      </c>
      <c r="K814" t="s">
        <v>812</v>
      </c>
      <c r="L814" t="s">
        <v>58</v>
      </c>
      <c r="P814" s="1">
        <f ca="1">IF(U$3=0,'Attribute weighting'!$B$15*E814+'Attribute weighting'!$C$15*F814+'Attribute weighting'!$D$15*G814+'Attribute weighting'!$E$15*H814+'Attribute weighting'!$F$15*I814,E814+F814+0.5*G814+0.5*H814+3*I814)</f>
        <v>40.75</v>
      </c>
      <c r="R814" s="1"/>
    </row>
    <row r="815" spans="1:19">
      <c r="A815" t="s">
        <v>111</v>
      </c>
      <c r="B815" t="s">
        <v>1346</v>
      </c>
      <c r="C815" t="s">
        <v>583</v>
      </c>
      <c r="D815" t="s">
        <v>110</v>
      </c>
      <c r="E815">
        <v>25</v>
      </c>
      <c r="F815">
        <v>31</v>
      </c>
      <c r="G815">
        <v>38</v>
      </c>
      <c r="H815">
        <v>50</v>
      </c>
      <c r="I815">
        <v>31</v>
      </c>
      <c r="J815">
        <v>56</v>
      </c>
      <c r="K815" t="s">
        <v>663</v>
      </c>
      <c r="L815" t="s">
        <v>58</v>
      </c>
      <c r="P815" s="1">
        <f ca="1">IF(U$3=0,'Attribute weighting'!$B$15*E815+'Attribute weighting'!$C$15*F815+'Attribute weighting'!$D$15*G815+'Attribute weighting'!$E$15*H815+'Attribute weighting'!$F$15*I815,E815+F815+0.5*G815+0.5*H815+3*I815)</f>
        <v>39.65</v>
      </c>
      <c r="R815" s="1"/>
    </row>
    <row r="816" spans="1:19">
      <c r="A816" t="s">
        <v>114</v>
      </c>
      <c r="B816" t="s">
        <v>1347</v>
      </c>
      <c r="C816" t="s">
        <v>304</v>
      </c>
      <c r="D816" t="s">
        <v>169</v>
      </c>
      <c r="E816">
        <v>31</v>
      </c>
      <c r="F816">
        <v>44</v>
      </c>
      <c r="G816">
        <v>50</v>
      </c>
      <c r="H816">
        <v>56</v>
      </c>
      <c r="I816">
        <v>44</v>
      </c>
      <c r="J816">
        <v>69</v>
      </c>
      <c r="K816" t="s">
        <v>175</v>
      </c>
      <c r="L816" t="s">
        <v>204</v>
      </c>
      <c r="P816" s="1">
        <f ca="1">IF(U$3=0,'Attribute weighting'!$B$18*E816+'Attribute weighting'!$C$18*F816+'Attribute weighting'!$D$18*G816+'Attribute weighting'!$E$18*H816+'Attribute weighting'!$F$18*I816,E816+F816+0.5*G816+0.5*H816+3*I816)</f>
        <v>40.909999999999997</v>
      </c>
      <c r="R816" s="1">
        <f ca="1">(0.3*AVERAGE(P813:P815)+0.7*MAX(P813:P815))</f>
        <v>50.879999999999995</v>
      </c>
      <c r="S816" t="s">
        <v>1701</v>
      </c>
    </row>
    <row r="817" spans="1:21">
      <c r="A817" t="s">
        <v>116</v>
      </c>
      <c r="B817" t="s">
        <v>1348</v>
      </c>
      <c r="C817" t="s">
        <v>138</v>
      </c>
      <c r="D817" t="s">
        <v>217</v>
      </c>
      <c r="E817">
        <v>38</v>
      </c>
      <c r="F817">
        <v>50</v>
      </c>
      <c r="G817">
        <v>56</v>
      </c>
      <c r="H817">
        <v>69</v>
      </c>
      <c r="I817">
        <v>19</v>
      </c>
      <c r="J817">
        <v>81</v>
      </c>
      <c r="K817" t="s">
        <v>175</v>
      </c>
      <c r="L817" t="s">
        <v>50</v>
      </c>
      <c r="P817" s="1">
        <f ca="1">IF(U$3=0,'Attribute weighting'!$B$18*E817+'Attribute weighting'!$C$18*F817+'Attribute weighting'!$D$18*G817+'Attribute weighting'!$E$18*H817+'Attribute weighting'!$F$18*I817,E817+F817+0.5*G817+0.5*H817+3*I817)</f>
        <v>41.39</v>
      </c>
      <c r="R817" s="1">
        <f ca="1">(AVERAGE(E816:E819)+AVERAGE(F816:F819)+(0.5*AVERAGE(G816:G819)))</f>
        <v>89.75</v>
      </c>
      <c r="S817" t="s">
        <v>471</v>
      </c>
    </row>
    <row r="818" spans="1:21">
      <c r="A818" t="s">
        <v>119</v>
      </c>
      <c r="B818" t="s">
        <v>1349</v>
      </c>
      <c r="C818" t="s">
        <v>151</v>
      </c>
      <c r="D818" t="s">
        <v>185</v>
      </c>
      <c r="E818">
        <v>25</v>
      </c>
      <c r="F818">
        <v>31</v>
      </c>
      <c r="G818">
        <v>31</v>
      </c>
      <c r="H818">
        <v>31</v>
      </c>
      <c r="I818">
        <v>19</v>
      </c>
      <c r="J818">
        <v>31</v>
      </c>
      <c r="K818" t="s">
        <v>150</v>
      </c>
      <c r="L818" t="s">
        <v>63</v>
      </c>
      <c r="P818" s="1">
        <f ca="1">IF(U$3=0,'Attribute weighting'!$B$18*E818+'Attribute weighting'!$C$18*F818+'Attribute weighting'!$D$18*G818+'Attribute weighting'!$E$18*H818+'Attribute weighting'!$F$18*I818,E818+F818+0.5*G818+0.5*H818+3*I818)</f>
        <v>26.620000000000005</v>
      </c>
      <c r="R818" s="1">
        <f ca="1">0.3*AVERAGE(H816:H819)+0.7*MAX(H816:H819)</f>
        <v>62.324999999999996</v>
      </c>
      <c r="S818" t="s">
        <v>486</v>
      </c>
    </row>
    <row r="819" spans="1:21">
      <c r="A819" t="s">
        <v>122</v>
      </c>
      <c r="B819" t="s">
        <v>1350</v>
      </c>
      <c r="C819" t="s">
        <v>324</v>
      </c>
      <c r="D819" t="s">
        <v>223</v>
      </c>
      <c r="E819">
        <v>25</v>
      </c>
      <c r="F819">
        <v>31</v>
      </c>
      <c r="G819">
        <v>31</v>
      </c>
      <c r="H819">
        <v>31</v>
      </c>
      <c r="I819">
        <v>19</v>
      </c>
      <c r="J819">
        <v>31</v>
      </c>
      <c r="K819" t="s">
        <v>150</v>
      </c>
      <c r="L819" t="s">
        <v>204</v>
      </c>
      <c r="P819" s="1">
        <f ca="1">IF(U$3=0,'Attribute weighting'!$B$18*E819+'Attribute weighting'!$C$18*F819+'Attribute weighting'!$D$18*G819+'Attribute weighting'!$E$18*H819+'Attribute weighting'!$F$18*I819,E819+F819+0.5*G819+0.5*H819+3*I819)</f>
        <v>26.620000000000005</v>
      </c>
      <c r="R819" s="1">
        <f ca="1">0.3*AVERAGE(I816:I819)+0.7*MAX(I816:I819)</f>
        <v>38.375</v>
      </c>
      <c r="S819" t="s">
        <v>487</v>
      </c>
    </row>
    <row r="820" spans="1:21">
      <c r="A820" t="s">
        <v>126</v>
      </c>
      <c r="B820" t="s">
        <v>1351</v>
      </c>
      <c r="C820" t="s">
        <v>80</v>
      </c>
      <c r="D820" t="s">
        <v>220</v>
      </c>
      <c r="E820">
        <v>31</v>
      </c>
      <c r="F820">
        <v>38</v>
      </c>
      <c r="G820">
        <v>50</v>
      </c>
      <c r="H820">
        <v>38</v>
      </c>
      <c r="I820">
        <v>44</v>
      </c>
      <c r="J820">
        <v>50</v>
      </c>
      <c r="K820" t="s">
        <v>150</v>
      </c>
      <c r="L820" t="s">
        <v>245</v>
      </c>
      <c r="P820" s="1">
        <f ca="1">IF(U$3=0,'Attribute weighting'!$B$21*E820+'Attribute weighting'!$C$21*F820+'Attribute weighting'!$D$21*G820+'Attribute weighting'!$E$21*H820+'Attribute weighting'!$F$21*I820,E820+F820+0.5*G820+0.5*H820+3*I820)</f>
        <v>38.774999999999999</v>
      </c>
      <c r="R820" s="1">
        <f ca="1">'Attribute weighting'!$A$32*(LARGE(P816:P819,1))+'Attribute weighting'!$B$32*(LARGE(P816:P819,2))+'Attribute weighting'!$C$32*(LARGE(P816:P819,3))+'Attribute weighting'!$D$32*(LARGE(P816:P819,4))</f>
        <v>35.386000000000003</v>
      </c>
      <c r="S820" t="s">
        <v>488</v>
      </c>
    </row>
    <row r="821" spans="1:21">
      <c r="A821" t="s">
        <v>129</v>
      </c>
      <c r="B821" t="s">
        <v>1352</v>
      </c>
      <c r="C821" t="s">
        <v>69</v>
      </c>
      <c r="D821" t="s">
        <v>295</v>
      </c>
      <c r="E821">
        <v>38</v>
      </c>
      <c r="F821">
        <v>50</v>
      </c>
      <c r="G821">
        <v>63</v>
      </c>
      <c r="H821">
        <v>56</v>
      </c>
      <c r="I821">
        <v>50</v>
      </c>
      <c r="J821">
        <v>69</v>
      </c>
      <c r="K821" t="s">
        <v>150</v>
      </c>
      <c r="L821" t="s">
        <v>245</v>
      </c>
      <c r="P821" s="1">
        <f ca="1">IF(U$3=0,'Attribute weighting'!$B$21*E821+'Attribute weighting'!$C$21*F821+'Attribute weighting'!$D$21*G821+'Attribute weighting'!$E$21*H821+'Attribute weighting'!$F$21*I821,E821+F821+0.5*G821+0.5*H821+3*I821)</f>
        <v>47.650000000000006</v>
      </c>
      <c r="R821" s="1">
        <f ca="1">(AVERAGE(E820:E823)+AVERAGE(F820:F823)+(0.5*AVERAGE(G820:G823)))/2.5</f>
        <v>42.7</v>
      </c>
      <c r="S821" t="s">
        <v>472</v>
      </c>
    </row>
    <row r="822" spans="1:21">
      <c r="A822" t="s">
        <v>132</v>
      </c>
      <c r="B822" t="s">
        <v>1353</v>
      </c>
      <c r="C822" t="s">
        <v>87</v>
      </c>
      <c r="D822" t="s">
        <v>235</v>
      </c>
      <c r="E822">
        <v>31</v>
      </c>
      <c r="F822">
        <v>38</v>
      </c>
      <c r="G822">
        <v>50</v>
      </c>
      <c r="H822">
        <v>44</v>
      </c>
      <c r="I822">
        <v>38</v>
      </c>
      <c r="J822">
        <v>44</v>
      </c>
      <c r="K822" t="s">
        <v>74</v>
      </c>
      <c r="L822" t="s">
        <v>204</v>
      </c>
      <c r="P822" s="1">
        <f ca="1">IF(U$3=0,'Attribute weighting'!$B$21*E822+'Attribute weighting'!$C$21*F822+'Attribute weighting'!$D$21*G822+'Attribute weighting'!$E$21*H822+'Attribute weighting'!$F$21*I822,E822+F822+0.5*G822+0.5*H822+3*I822)</f>
        <v>36.975000000000001</v>
      </c>
      <c r="R822" s="1">
        <f ca="1">0.7*MAX(I820:I823)+0.3*AVERAGE(I820:I823)</f>
        <v>63.375</v>
      </c>
      <c r="S822" t="s">
        <v>473</v>
      </c>
    </row>
    <row r="823" spans="1:21">
      <c r="A823" t="s">
        <v>135</v>
      </c>
      <c r="B823" t="s">
        <v>1354</v>
      </c>
      <c r="C823" t="s">
        <v>72</v>
      </c>
      <c r="D823" t="s">
        <v>270</v>
      </c>
      <c r="E823">
        <v>38</v>
      </c>
      <c r="F823">
        <v>50</v>
      </c>
      <c r="G823">
        <v>63</v>
      </c>
      <c r="H823">
        <v>56</v>
      </c>
      <c r="I823">
        <v>69</v>
      </c>
      <c r="J823">
        <v>69</v>
      </c>
      <c r="K823" t="s">
        <v>175</v>
      </c>
      <c r="L823" t="s">
        <v>930</v>
      </c>
      <c r="P823" s="1">
        <f ca="1">IF(U$3=0,'Attribute weighting'!$B$21*E823+'Attribute weighting'!$C$21*F823+'Attribute weighting'!$D$21*G823+'Attribute weighting'!$E$21*H823+'Attribute weighting'!$F$21*I823,E823+F823+0.5*G823+0.5*H823+3*I823)</f>
        <v>54.3</v>
      </c>
      <c r="R823" s="1">
        <f ca="1">0.4*MAX(H820:H823)+0.4*MIN(H820:H823)+0.2*AVERAGE(H820:H823)</f>
        <v>47.300000000000004</v>
      </c>
      <c r="S823" t="s">
        <v>474</v>
      </c>
    </row>
    <row r="824" spans="1:21">
      <c r="A824" t="s">
        <v>137</v>
      </c>
      <c r="B824" t="s">
        <v>1355</v>
      </c>
      <c r="C824" t="s">
        <v>231</v>
      </c>
      <c r="D824" t="s">
        <v>53</v>
      </c>
      <c r="E824">
        <v>56</v>
      </c>
      <c r="F824">
        <v>81</v>
      </c>
      <c r="G824">
        <v>81</v>
      </c>
      <c r="H824">
        <v>31</v>
      </c>
      <c r="I824">
        <v>44</v>
      </c>
      <c r="J824">
        <v>63</v>
      </c>
      <c r="K824" t="s">
        <v>140</v>
      </c>
      <c r="R824" s="1">
        <f ca="1">'Attribute weighting'!$A$35*(LARGE(P820:P823,1))+'Attribute weighting'!$B$35*(LARGE(P820:P823,2))+'Attribute weighting'!$C$35*(LARGE(P820:P823,3))+'Attribute weighting'!$D$35*(LARGE(P820:P823,4))</f>
        <v>48.354999999999997</v>
      </c>
      <c r="S824" t="s">
        <v>485</v>
      </c>
    </row>
    <row r="825" spans="1:21">
      <c r="A825" t="s">
        <v>141</v>
      </c>
      <c r="B825" t="s">
        <v>1356</v>
      </c>
      <c r="C825" t="s">
        <v>325</v>
      </c>
      <c r="D825" t="s">
        <v>162</v>
      </c>
      <c r="E825">
        <v>25</v>
      </c>
      <c r="F825">
        <v>56</v>
      </c>
      <c r="G825">
        <v>44</v>
      </c>
      <c r="H825">
        <v>31</v>
      </c>
      <c r="I825">
        <v>25</v>
      </c>
      <c r="J825">
        <v>44</v>
      </c>
      <c r="K825" t="s">
        <v>549</v>
      </c>
    </row>
    <row r="826" spans="1:21">
      <c r="A826" t="s">
        <v>145</v>
      </c>
      <c r="B826" t="s">
        <v>1357</v>
      </c>
    </row>
    <row r="827" spans="1:21">
      <c r="A827" t="s">
        <v>147</v>
      </c>
      <c r="B827" t="s">
        <v>593</v>
      </c>
    </row>
    <row r="829" spans="1:21">
      <c r="A829" t="s">
        <v>1358</v>
      </c>
      <c r="B829" t="s">
        <v>45</v>
      </c>
    </row>
    <row r="830" spans="1:21">
      <c r="A830" t="s">
        <v>1359</v>
      </c>
      <c r="B830" t="s">
        <v>1360</v>
      </c>
      <c r="Q830" s="1"/>
      <c r="S830" s="1"/>
    </row>
    <row r="831" spans="1:21">
      <c r="A831" t="s">
        <v>46</v>
      </c>
      <c r="B831" t="s">
        <v>1361</v>
      </c>
      <c r="C831" t="s">
        <v>767</v>
      </c>
      <c r="D831" t="s">
        <v>296</v>
      </c>
      <c r="E831">
        <v>25</v>
      </c>
      <c r="F831">
        <v>69</v>
      </c>
      <c r="G831">
        <v>31</v>
      </c>
      <c r="H831">
        <v>13</v>
      </c>
      <c r="I831">
        <v>31</v>
      </c>
      <c r="J831">
        <v>56</v>
      </c>
      <c r="K831">
        <f>J831</f>
        <v>56</v>
      </c>
      <c r="L831">
        <v>44</v>
      </c>
      <c r="M831" t="s">
        <v>66</v>
      </c>
      <c r="N831">
        <v>4</v>
      </c>
      <c r="O831" t="s">
        <v>108</v>
      </c>
      <c r="P831" t="s">
        <v>479</v>
      </c>
      <c r="Q831" s="1">
        <f ca="1">IF(U$4=0,((('Attribute weighting'!$C$5*$I831+'Attribute weighting'!$D$5*$J831+'Attribute weighting'!$E$5*$L831)+('Attribute weighting'!$B$5*$G831))),(((0.4*$I831+0.3*$J831+0.7*$K831+0.05*$L831)+(0.75*($G831+38)))/2.2))</f>
        <v>41.65</v>
      </c>
      <c r="R831" t="s">
        <v>477</v>
      </c>
      <c r="S831" s="1">
        <f ca="1">(((0.4*$I831+0.3*$J831+0.7*$K831+0.05*$L831)/1.45))</f>
        <v>48.689655172413801</v>
      </c>
      <c r="T831" s="1" t="s">
        <v>478</v>
      </c>
      <c r="U831" s="1">
        <f>($G831+38)</f>
        <v>69</v>
      </c>
    </row>
    <row r="832" spans="1:21">
      <c r="A832" t="s">
        <v>51</v>
      </c>
      <c r="B832" t="s">
        <v>1362</v>
      </c>
      <c r="C832" t="s">
        <v>294</v>
      </c>
      <c r="D832" t="s">
        <v>53</v>
      </c>
      <c r="E832">
        <v>25</v>
      </c>
      <c r="F832">
        <v>69</v>
      </c>
      <c r="G832">
        <v>13</v>
      </c>
      <c r="H832">
        <v>13</v>
      </c>
      <c r="I832">
        <v>44</v>
      </c>
      <c r="J832">
        <v>38</v>
      </c>
      <c r="K832">
        <f>J832</f>
        <v>38</v>
      </c>
      <c r="L832">
        <v>38</v>
      </c>
      <c r="M832" t="s">
        <v>49</v>
      </c>
      <c r="N832">
        <v>2</v>
      </c>
      <c r="O832" t="s">
        <v>82</v>
      </c>
      <c r="P832" t="s">
        <v>479</v>
      </c>
      <c r="Q832" s="1">
        <f ca="1">IF(U$4=0,((('Attribute weighting'!$C$5*$I832+'Attribute weighting'!$D$5*$J832+'Attribute weighting'!$E$5*$L832)+('Attribute weighting'!$B$5*$G832))),(((0.4*$I832+0.3*$J832+0.7*$K832+0.05*$L832)+(0.75*($G832+38)))/2.2))</f>
        <v>28.9</v>
      </c>
      <c r="R832" t="s">
        <v>477</v>
      </c>
      <c r="S832" s="1">
        <f ca="1">(((0.4*$I832+0.3*$J832+0.7*$K832+0.05*$L832)/1.45))</f>
        <v>39.655172413793103</v>
      </c>
      <c r="T832" s="1" t="s">
        <v>478</v>
      </c>
      <c r="U832" s="1">
        <f>($G832+38)</f>
        <v>51</v>
      </c>
    </row>
    <row r="833" spans="1:23">
      <c r="A833" t="s">
        <v>54</v>
      </c>
      <c r="B833" t="s">
        <v>859</v>
      </c>
      <c r="C833" t="s">
        <v>1363</v>
      </c>
      <c r="D833" t="s">
        <v>352</v>
      </c>
      <c r="E833">
        <v>38</v>
      </c>
      <c r="F833">
        <v>69</v>
      </c>
      <c r="G833">
        <v>50</v>
      </c>
      <c r="H833">
        <v>25</v>
      </c>
      <c r="I833">
        <v>50</v>
      </c>
      <c r="J833">
        <v>50</v>
      </c>
      <c r="K833" t="s">
        <v>62</v>
      </c>
      <c r="L833">
        <v>6</v>
      </c>
      <c r="M833">
        <v>5</v>
      </c>
      <c r="N833" t="s">
        <v>286</v>
      </c>
      <c r="P833" t="s">
        <v>478</v>
      </c>
      <c r="Q833" s="1">
        <f ca="1">IF(U$3=0,IF(H833&gt;88,G833+3,G833),((G833+0.2*H833)/1.15))</f>
        <v>50</v>
      </c>
      <c r="R833" t="s">
        <v>480</v>
      </c>
      <c r="S833" s="1">
        <f ca="1">('Attribute weighting'!$B$11*(E833)+'Attribute weighting'!$C$11*(G833)+'Attribute weighting'!$D$11*(J833))</f>
        <v>49.399999999999991</v>
      </c>
    </row>
    <row r="834" spans="1:23">
      <c r="A834" t="s">
        <v>59</v>
      </c>
      <c r="B834" t="s">
        <v>1364</v>
      </c>
      <c r="C834" t="s">
        <v>327</v>
      </c>
      <c r="D834" t="s">
        <v>131</v>
      </c>
      <c r="E834">
        <v>44</v>
      </c>
      <c r="F834">
        <v>69</v>
      </c>
      <c r="G834">
        <v>25</v>
      </c>
      <c r="H834">
        <v>94</v>
      </c>
      <c r="I834">
        <v>50</v>
      </c>
      <c r="J834">
        <v>44</v>
      </c>
      <c r="K834" t="s">
        <v>66</v>
      </c>
      <c r="L834">
        <v>5</v>
      </c>
      <c r="M834">
        <v>3</v>
      </c>
      <c r="N834" t="s">
        <v>286</v>
      </c>
      <c r="P834" t="s">
        <v>478</v>
      </c>
      <c r="Q834" s="1">
        <f ca="1">IF(U$3=0,IF(H834&gt;88,G834+3,G834),((G834+0.2*H834)/1.15))</f>
        <v>28</v>
      </c>
      <c r="R834" t="s">
        <v>480</v>
      </c>
      <c r="S834" s="1">
        <f ca="1">('Attribute weighting'!$B$11*(E834)+'Attribute weighting'!$C$11*(G834)+'Attribute weighting'!$D$11*(J834))</f>
        <v>32.980000000000004</v>
      </c>
    </row>
    <row r="835" spans="1:23">
      <c r="A835" t="s">
        <v>64</v>
      </c>
      <c r="B835" t="s">
        <v>1365</v>
      </c>
      <c r="C835" t="s">
        <v>655</v>
      </c>
      <c r="D835" t="s">
        <v>255</v>
      </c>
      <c r="E835">
        <v>38</v>
      </c>
      <c r="F835">
        <v>69</v>
      </c>
      <c r="G835">
        <v>31</v>
      </c>
      <c r="H835">
        <v>31</v>
      </c>
      <c r="I835">
        <v>50</v>
      </c>
      <c r="J835">
        <v>25</v>
      </c>
      <c r="K835" t="s">
        <v>250</v>
      </c>
      <c r="L835">
        <v>2</v>
      </c>
      <c r="M835">
        <v>4</v>
      </c>
      <c r="N835" t="s">
        <v>108</v>
      </c>
      <c r="P835" t="s">
        <v>478</v>
      </c>
      <c r="Q835" s="1">
        <f ca="1">IF(U$3=0,IF(H835&gt;88,G835+3,G835),((G835+0.2*H835)/1.15))</f>
        <v>31</v>
      </c>
      <c r="R835" t="s">
        <v>480</v>
      </c>
      <c r="S835" s="1">
        <f ca="1">('Attribute weighting'!$B$11*(E835)+'Attribute weighting'!$C$11*(G835)+'Attribute weighting'!$D$11*(J835))</f>
        <v>29.13</v>
      </c>
    </row>
    <row r="836" spans="1:23">
      <c r="A836" t="s">
        <v>68</v>
      </c>
      <c r="B836" t="s">
        <v>1366</v>
      </c>
      <c r="C836" t="s">
        <v>982</v>
      </c>
      <c r="D836" t="s">
        <v>264</v>
      </c>
      <c r="E836">
        <v>38</v>
      </c>
      <c r="F836">
        <v>69</v>
      </c>
      <c r="G836">
        <v>38</v>
      </c>
      <c r="H836">
        <v>25</v>
      </c>
      <c r="I836">
        <v>50</v>
      </c>
      <c r="J836">
        <v>25</v>
      </c>
      <c r="K836" t="s">
        <v>250</v>
      </c>
      <c r="L836">
        <v>2</v>
      </c>
      <c r="M836">
        <v>3</v>
      </c>
      <c r="N836" t="s">
        <v>67</v>
      </c>
      <c r="P836" t="s">
        <v>478</v>
      </c>
      <c r="Q836" s="1">
        <f ca="1">IF(U$3=0,IF(H836&gt;88,G836+3,G836),((G836+0.2*H836)/1.15))</f>
        <v>38</v>
      </c>
      <c r="R836" t="s">
        <v>480</v>
      </c>
      <c r="S836" s="1">
        <f ca="1">('Attribute weighting'!$B$11*(E836)+'Attribute weighting'!$C$11*(G836)+'Attribute weighting'!$D$11*(J836))</f>
        <v>33.19</v>
      </c>
    </row>
    <row r="837" spans="1:23">
      <c r="A837" t="s">
        <v>71</v>
      </c>
      <c r="B837" t="s">
        <v>1247</v>
      </c>
      <c r="C837" t="s">
        <v>87</v>
      </c>
      <c r="D837" t="s">
        <v>165</v>
      </c>
      <c r="E837">
        <v>38</v>
      </c>
      <c r="F837">
        <v>69</v>
      </c>
      <c r="G837">
        <v>44</v>
      </c>
      <c r="H837">
        <v>13</v>
      </c>
      <c r="I837">
        <v>50</v>
      </c>
      <c r="J837">
        <v>63</v>
      </c>
      <c r="K837" t="s">
        <v>150</v>
      </c>
      <c r="L837">
        <v>7</v>
      </c>
      <c r="M837">
        <v>7</v>
      </c>
      <c r="N837" t="s">
        <v>272</v>
      </c>
      <c r="S837" s="1">
        <f ca="1">('Attribute weighting'!$B$11*(E837)+'Attribute weighting'!$C$11*(G837)+'Attribute weighting'!$D$11*(J837))</f>
        <v>50.73</v>
      </c>
    </row>
    <row r="838" spans="1:23">
      <c r="A838" t="s">
        <v>76</v>
      </c>
      <c r="B838" t="s">
        <v>1367</v>
      </c>
      <c r="C838" t="s">
        <v>316</v>
      </c>
      <c r="D838" t="s">
        <v>88</v>
      </c>
      <c r="E838">
        <v>25</v>
      </c>
      <c r="F838">
        <v>69</v>
      </c>
      <c r="G838">
        <v>25</v>
      </c>
      <c r="H838">
        <v>13</v>
      </c>
      <c r="I838">
        <v>50</v>
      </c>
      <c r="J838">
        <v>50</v>
      </c>
      <c r="K838" t="s">
        <v>150</v>
      </c>
      <c r="L838">
        <v>6</v>
      </c>
      <c r="M838">
        <v>7</v>
      </c>
      <c r="N838" t="s">
        <v>286</v>
      </c>
      <c r="S838" s="1">
        <f ca="1">('Attribute weighting'!$B$11*(E838)+'Attribute weighting'!$C$11*(G838)+'Attribute weighting'!$D$11*(J838))</f>
        <v>34.25</v>
      </c>
    </row>
    <row r="839" spans="1:23">
      <c r="A839" t="s">
        <v>79</v>
      </c>
      <c r="B839" t="s">
        <v>1368</v>
      </c>
      <c r="C839" t="s">
        <v>355</v>
      </c>
      <c r="D839" t="s">
        <v>73</v>
      </c>
      <c r="E839">
        <v>25</v>
      </c>
      <c r="F839">
        <v>69</v>
      </c>
      <c r="G839">
        <v>19</v>
      </c>
      <c r="H839">
        <v>13</v>
      </c>
      <c r="I839">
        <v>50</v>
      </c>
      <c r="J839">
        <v>44</v>
      </c>
      <c r="K839" t="s">
        <v>150</v>
      </c>
      <c r="L839">
        <v>5</v>
      </c>
      <c r="M839">
        <v>5</v>
      </c>
      <c r="N839" t="s">
        <v>82</v>
      </c>
      <c r="S839" s="1">
        <f ca="1">('Attribute weighting'!$B$11*(E839)+'Attribute weighting'!$C$11*(G839)+'Attribute weighting'!$D$11*(J839))</f>
        <v>28.55</v>
      </c>
    </row>
    <row r="840" spans="1:23">
      <c r="A840" t="s">
        <v>83</v>
      </c>
      <c r="B840" t="s">
        <v>1369</v>
      </c>
      <c r="C840" t="s">
        <v>577</v>
      </c>
      <c r="D840" t="s">
        <v>238</v>
      </c>
      <c r="E840">
        <v>31</v>
      </c>
      <c r="F840">
        <v>69</v>
      </c>
      <c r="G840">
        <v>31</v>
      </c>
      <c r="H840">
        <v>13</v>
      </c>
      <c r="I840">
        <v>50</v>
      </c>
      <c r="J840">
        <v>44</v>
      </c>
      <c r="K840" t="s">
        <v>150</v>
      </c>
      <c r="L840">
        <v>5</v>
      </c>
      <c r="M840">
        <v>6</v>
      </c>
      <c r="N840" t="s">
        <v>82</v>
      </c>
      <c r="S840" s="1">
        <f ca="1">('Attribute weighting'!$B$11*(E840)+'Attribute weighting'!$C$11*(G840)+'Attribute weighting'!$D$11*(J840))</f>
        <v>35.81</v>
      </c>
    </row>
    <row r="841" spans="1:23">
      <c r="A841" t="s">
        <v>86</v>
      </c>
      <c r="B841" t="s">
        <v>1370</v>
      </c>
      <c r="C841" t="s">
        <v>178</v>
      </c>
      <c r="D841" t="s">
        <v>78</v>
      </c>
      <c r="E841">
        <v>25</v>
      </c>
      <c r="F841">
        <v>69</v>
      </c>
      <c r="G841">
        <v>38</v>
      </c>
      <c r="H841">
        <v>44</v>
      </c>
      <c r="I841">
        <v>50</v>
      </c>
      <c r="J841">
        <v>44</v>
      </c>
      <c r="K841" t="s">
        <v>150</v>
      </c>
      <c r="L841">
        <v>5</v>
      </c>
      <c r="M841">
        <v>6</v>
      </c>
      <c r="N841" t="s">
        <v>63</v>
      </c>
      <c r="S841" s="1">
        <f ca="1">('Attribute weighting'!$B$11*(E841)+'Attribute weighting'!$C$11*(G841)+'Attribute weighting'!$D$11*(J841))</f>
        <v>39.57</v>
      </c>
    </row>
    <row r="842" spans="1:23">
      <c r="A842" t="s">
        <v>89</v>
      </c>
      <c r="B842" t="s">
        <v>1371</v>
      </c>
      <c r="C842" t="s">
        <v>60</v>
      </c>
      <c r="D842" t="s">
        <v>239</v>
      </c>
      <c r="E842">
        <v>25</v>
      </c>
      <c r="F842">
        <v>69</v>
      </c>
      <c r="G842">
        <v>31</v>
      </c>
      <c r="H842">
        <v>44</v>
      </c>
      <c r="I842">
        <v>50</v>
      </c>
      <c r="J842">
        <v>31</v>
      </c>
      <c r="K842" t="s">
        <v>150</v>
      </c>
      <c r="L842">
        <v>3</v>
      </c>
      <c r="M842">
        <v>4</v>
      </c>
      <c r="N842" t="s">
        <v>108</v>
      </c>
      <c r="S842" s="1">
        <f ca="1">('Attribute weighting'!$B$11*(E842)+'Attribute weighting'!$C$11*(G842)+'Attribute weighting'!$D$11*(J842))</f>
        <v>30.700000000000003</v>
      </c>
    </row>
    <row r="843" spans="1:23">
      <c r="A843" t="s">
        <v>92</v>
      </c>
      <c r="B843" t="s">
        <v>1372</v>
      </c>
      <c r="C843" t="s">
        <v>209</v>
      </c>
      <c r="D843" t="s">
        <v>99</v>
      </c>
      <c r="E843">
        <v>25</v>
      </c>
      <c r="F843">
        <v>69</v>
      </c>
      <c r="G843">
        <v>38</v>
      </c>
      <c r="H843">
        <v>31</v>
      </c>
      <c r="R843" s="1">
        <f>MAX(Q831:Q832)</f>
        <v>41.65</v>
      </c>
      <c r="S843" t="s">
        <v>475</v>
      </c>
    </row>
    <row r="844" spans="1:23">
      <c r="A844" t="s">
        <v>95</v>
      </c>
      <c r="B844" t="s">
        <v>1373</v>
      </c>
      <c r="C844" t="s">
        <v>307</v>
      </c>
      <c r="D844" t="s">
        <v>217</v>
      </c>
      <c r="E844">
        <v>25</v>
      </c>
      <c r="F844">
        <v>69</v>
      </c>
      <c r="G844">
        <v>25</v>
      </c>
      <c r="H844">
        <v>38</v>
      </c>
      <c r="R844" s="1">
        <f>MAX(Q833:Q836)</f>
        <v>50</v>
      </c>
      <c r="S844" t="s">
        <v>476</v>
      </c>
    </row>
    <row r="845" spans="1:23">
      <c r="A845" t="s">
        <v>97</v>
      </c>
      <c r="B845" t="s">
        <v>1374</v>
      </c>
      <c r="C845" t="s">
        <v>216</v>
      </c>
      <c r="D845" t="s">
        <v>297</v>
      </c>
      <c r="E845">
        <v>25</v>
      </c>
      <c r="F845">
        <v>69</v>
      </c>
      <c r="G845">
        <v>25</v>
      </c>
      <c r="H845">
        <v>44</v>
      </c>
      <c r="R845" s="1">
        <f>U831</f>
        <v>69</v>
      </c>
      <c r="S845" t="s">
        <v>481</v>
      </c>
    </row>
    <row r="846" spans="1:23">
      <c r="A846" t="s">
        <v>100</v>
      </c>
      <c r="B846" t="s">
        <v>1375</v>
      </c>
      <c r="C846" t="s">
        <v>1056</v>
      </c>
      <c r="D846" t="s">
        <v>212</v>
      </c>
      <c r="E846">
        <v>25</v>
      </c>
      <c r="F846">
        <v>69</v>
      </c>
      <c r="G846">
        <v>25</v>
      </c>
      <c r="H846">
        <v>50</v>
      </c>
      <c r="R846" s="1">
        <f>0.7*MAX(S834:S842)+0.3*LARGE(S837:S842,2)</f>
        <v>47.381999999999998</v>
      </c>
      <c r="S846" t="s">
        <v>1636</v>
      </c>
    </row>
    <row r="847" spans="1:23">
      <c r="A847" t="s">
        <v>102</v>
      </c>
      <c r="B847" t="s">
        <v>1376</v>
      </c>
      <c r="C847" t="s">
        <v>347</v>
      </c>
      <c r="D847" t="s">
        <v>172</v>
      </c>
      <c r="E847">
        <v>25</v>
      </c>
      <c r="F847">
        <v>69</v>
      </c>
      <c r="G847">
        <v>25</v>
      </c>
      <c r="H847">
        <v>38</v>
      </c>
      <c r="R847" s="1">
        <f>(AVERAGE(H843:H847)+MIN(H843,H843:H847))/2</f>
        <v>35.6</v>
      </c>
      <c r="S847" t="s">
        <v>470</v>
      </c>
      <c r="V847">
        <f>0.7*250</f>
        <v>175</v>
      </c>
    </row>
    <row r="848" spans="1:23">
      <c r="A848" t="s">
        <v>105</v>
      </c>
      <c r="B848" t="s">
        <v>1377</v>
      </c>
      <c r="C848" t="s">
        <v>651</v>
      </c>
      <c r="D848" t="s">
        <v>101</v>
      </c>
      <c r="E848">
        <v>25</v>
      </c>
      <c r="F848">
        <v>31</v>
      </c>
      <c r="G848">
        <v>38</v>
      </c>
      <c r="H848">
        <v>31</v>
      </c>
      <c r="I848">
        <v>19</v>
      </c>
      <c r="J848">
        <v>44</v>
      </c>
      <c r="K848" t="s">
        <v>201</v>
      </c>
      <c r="L848" t="s">
        <v>67</v>
      </c>
      <c r="P848" s="1">
        <f ca="1">IF(U$3=0,'Attribute weighting'!$B$15*E848+'Attribute weighting'!$C$15*F848+'Attribute weighting'!$D$15*G848+'Attribute weighting'!$E$15*H848+'Attribute weighting'!$F$15*I848,E848+F848+0.5*G848+0.5*H848+3*I848)</f>
        <v>29.55</v>
      </c>
      <c r="R848" s="1"/>
      <c r="V848" s="1">
        <f>SUM(P856:P858)</f>
        <v>119.325</v>
      </c>
      <c r="W848">
        <f>0.3*V848</f>
        <v>35.797499999999999</v>
      </c>
    </row>
    <row r="849" spans="1:19">
      <c r="A849" t="s">
        <v>109</v>
      </c>
      <c r="B849" t="s">
        <v>1378</v>
      </c>
      <c r="C849" t="s">
        <v>287</v>
      </c>
      <c r="D849" t="s">
        <v>247</v>
      </c>
      <c r="E849">
        <v>25</v>
      </c>
      <c r="F849">
        <v>31</v>
      </c>
      <c r="G849">
        <v>31</v>
      </c>
      <c r="H849">
        <v>50</v>
      </c>
      <c r="I849">
        <v>19</v>
      </c>
      <c r="J849">
        <v>44</v>
      </c>
      <c r="K849" t="s">
        <v>219</v>
      </c>
      <c r="L849" t="s">
        <v>67</v>
      </c>
      <c r="P849" s="1">
        <f ca="1">IF(U$3=0,'Attribute weighting'!$B$15*E849+'Attribute weighting'!$C$15*F849+'Attribute weighting'!$D$15*G849+'Attribute weighting'!$E$15*H849+'Attribute weighting'!$F$15*I849,E849+F849+0.5*G849+0.5*H849+3*I849)</f>
        <v>38.700000000000003</v>
      </c>
      <c r="R849" s="1"/>
    </row>
    <row r="850" spans="1:19">
      <c r="A850" t="s">
        <v>111</v>
      </c>
      <c r="B850" t="s">
        <v>1379</v>
      </c>
      <c r="C850" t="s">
        <v>206</v>
      </c>
      <c r="D850" t="s">
        <v>261</v>
      </c>
      <c r="E850">
        <v>25</v>
      </c>
      <c r="F850">
        <v>38</v>
      </c>
      <c r="G850">
        <v>31</v>
      </c>
      <c r="H850">
        <v>50</v>
      </c>
      <c r="I850">
        <v>19</v>
      </c>
      <c r="J850">
        <v>38</v>
      </c>
      <c r="K850" t="s">
        <v>704</v>
      </c>
      <c r="L850" t="s">
        <v>67</v>
      </c>
      <c r="P850" s="1">
        <f ca="1">IF(U$3=0,'Attribute weighting'!$B$15*E850+'Attribute weighting'!$C$15*F850+'Attribute weighting'!$D$15*G850+'Attribute weighting'!$E$15*H850+'Attribute weighting'!$F$15*I850,E850+F850+0.5*G850+0.5*H850+3*I850)</f>
        <v>40.100000000000009</v>
      </c>
      <c r="R850" s="1"/>
    </row>
    <row r="851" spans="1:19">
      <c r="A851" t="s">
        <v>114</v>
      </c>
      <c r="B851" t="s">
        <v>1380</v>
      </c>
      <c r="C851" t="s">
        <v>161</v>
      </c>
      <c r="D851" t="s">
        <v>115</v>
      </c>
      <c r="E851">
        <v>25</v>
      </c>
      <c r="F851">
        <v>31</v>
      </c>
      <c r="G851">
        <v>38</v>
      </c>
      <c r="H851">
        <v>31</v>
      </c>
      <c r="I851">
        <v>19</v>
      </c>
      <c r="J851">
        <v>25</v>
      </c>
      <c r="K851" t="s">
        <v>847</v>
      </c>
      <c r="L851" t="s">
        <v>67</v>
      </c>
      <c r="P851" s="1">
        <f ca="1">IF(U$3=0,'Attribute weighting'!$B$18*E851+'Attribute weighting'!$C$18*F851+'Attribute weighting'!$D$18*G851+'Attribute weighting'!$E$18*H851+'Attribute weighting'!$F$18*I851,E851+F851+0.5*G851+0.5*H851+3*I851)</f>
        <v>27.320000000000004</v>
      </c>
      <c r="R851" s="1">
        <f ca="1">(0.3*AVERAGE(P848:P850)+0.7*MAX(P848:P850))</f>
        <v>38.905000000000001</v>
      </c>
      <c r="S851" t="s">
        <v>1701</v>
      </c>
    </row>
    <row r="852" spans="1:19">
      <c r="A852" t="s">
        <v>116</v>
      </c>
      <c r="B852" t="s">
        <v>1381</v>
      </c>
      <c r="C852" t="s">
        <v>133</v>
      </c>
      <c r="D852" t="s">
        <v>312</v>
      </c>
      <c r="E852">
        <v>25</v>
      </c>
      <c r="F852">
        <v>31</v>
      </c>
      <c r="G852">
        <v>31</v>
      </c>
      <c r="H852">
        <v>31</v>
      </c>
      <c r="I852">
        <v>31</v>
      </c>
      <c r="J852">
        <v>38</v>
      </c>
      <c r="K852" t="s">
        <v>57</v>
      </c>
      <c r="L852" t="s">
        <v>58</v>
      </c>
      <c r="P852" s="1">
        <f ca="1">IF(U$3=0,'Attribute weighting'!$B$18*E852+'Attribute weighting'!$C$18*F852+'Attribute weighting'!$D$18*G852+'Attribute weighting'!$E$18*H852+'Attribute weighting'!$F$18*I852,E852+F852+0.5*G852+0.5*H852+3*I852)</f>
        <v>29.020000000000003</v>
      </c>
      <c r="R852" s="1">
        <f ca="1">(AVERAGE(E851:E854)+AVERAGE(F851:F854)+(0.5*AVERAGE(G851:G854)))</f>
        <v>73.25</v>
      </c>
      <c r="S852" t="s">
        <v>471</v>
      </c>
    </row>
    <row r="853" spans="1:19">
      <c r="A853" t="s">
        <v>119</v>
      </c>
      <c r="B853" t="s">
        <v>1382</v>
      </c>
      <c r="C853" t="s">
        <v>60</v>
      </c>
      <c r="D853" t="s">
        <v>110</v>
      </c>
      <c r="E853">
        <v>25</v>
      </c>
      <c r="F853">
        <v>31</v>
      </c>
      <c r="G853">
        <v>31</v>
      </c>
      <c r="H853">
        <v>31</v>
      </c>
      <c r="I853">
        <v>19</v>
      </c>
      <c r="J853">
        <v>25</v>
      </c>
      <c r="K853" t="s">
        <v>180</v>
      </c>
      <c r="L853" t="s">
        <v>67</v>
      </c>
      <c r="P853" s="1">
        <f ca="1">IF(U$3=0,'Attribute weighting'!$B$18*E853+'Attribute weighting'!$C$18*F853+'Attribute weighting'!$D$18*G853+'Attribute weighting'!$E$18*H853+'Attribute weighting'!$F$18*I853,E853+F853+0.5*G853+0.5*H853+3*I853)</f>
        <v>26.620000000000005</v>
      </c>
      <c r="R853" s="1">
        <f ca="1">0.3*AVERAGE(H851:H854)+0.7*MAX(H851:H854)</f>
        <v>36.424999999999997</v>
      </c>
      <c r="S853" t="s">
        <v>486</v>
      </c>
    </row>
    <row r="854" spans="1:19">
      <c r="A854" t="s">
        <v>122</v>
      </c>
      <c r="B854" t="s">
        <v>1383</v>
      </c>
      <c r="C854" t="s">
        <v>211</v>
      </c>
      <c r="D854" t="s">
        <v>118</v>
      </c>
      <c r="E854">
        <v>25</v>
      </c>
      <c r="F854">
        <v>31</v>
      </c>
      <c r="G854">
        <v>38</v>
      </c>
      <c r="H854">
        <v>38</v>
      </c>
      <c r="I854">
        <v>19</v>
      </c>
      <c r="J854">
        <v>56</v>
      </c>
      <c r="K854" t="s">
        <v>346</v>
      </c>
      <c r="L854" t="s">
        <v>67</v>
      </c>
      <c r="P854" s="1">
        <f ca="1">IF(U$3=0,'Attribute weighting'!$B$18*E854+'Attribute weighting'!$C$18*F854+'Attribute weighting'!$D$18*G854+'Attribute weighting'!$E$18*H854+'Attribute weighting'!$F$18*I854,E854+F854+0.5*G854+0.5*H854+3*I854)</f>
        <v>27.67</v>
      </c>
      <c r="R854" s="1">
        <f ca="1">0.3*AVERAGE(I851:I854)+0.7*MAX(I851:I854)</f>
        <v>28.299999999999997</v>
      </c>
      <c r="S854" t="s">
        <v>487</v>
      </c>
    </row>
    <row r="855" spans="1:19">
      <c r="A855" t="s">
        <v>126</v>
      </c>
      <c r="B855" t="s">
        <v>1384</v>
      </c>
      <c r="C855" t="s">
        <v>214</v>
      </c>
      <c r="D855" t="s">
        <v>326</v>
      </c>
      <c r="E855">
        <v>44</v>
      </c>
      <c r="F855">
        <v>56</v>
      </c>
      <c r="G855">
        <v>75</v>
      </c>
      <c r="H855">
        <v>44</v>
      </c>
      <c r="I855">
        <v>75</v>
      </c>
      <c r="J855">
        <v>69</v>
      </c>
      <c r="K855" t="s">
        <v>250</v>
      </c>
      <c r="L855" t="s">
        <v>669</v>
      </c>
      <c r="P855" s="1">
        <f ca="1">IF(U$3=0,'Attribute weighting'!$B$21*E855+'Attribute weighting'!$C$21*F855+'Attribute weighting'!$D$21*G855+'Attribute weighting'!$E$21*H855+'Attribute weighting'!$F$21*I855,E855+F855+0.5*G855+0.5*H855+3*I855)</f>
        <v>59.7</v>
      </c>
      <c r="R855" s="1">
        <f ca="1">'Attribute weighting'!$A$32*(LARGE(P851:P854,1))+'Attribute weighting'!$B$32*(LARGE(P851:P854,2))+'Attribute weighting'!$C$32*(LARGE(P851:P854,3))+'Attribute weighting'!$D$32*(LARGE(P851:P854,4))</f>
        <v>27.930000000000007</v>
      </c>
      <c r="S855" t="s">
        <v>488</v>
      </c>
    </row>
    <row r="856" spans="1:19">
      <c r="A856" t="s">
        <v>129</v>
      </c>
      <c r="B856" t="s">
        <v>1385</v>
      </c>
      <c r="C856" t="s">
        <v>363</v>
      </c>
      <c r="D856" t="s">
        <v>235</v>
      </c>
      <c r="E856">
        <v>25</v>
      </c>
      <c r="F856">
        <v>31</v>
      </c>
      <c r="G856">
        <v>38</v>
      </c>
      <c r="H856">
        <v>31</v>
      </c>
      <c r="I856">
        <v>50</v>
      </c>
      <c r="J856">
        <v>38</v>
      </c>
      <c r="K856" t="s">
        <v>250</v>
      </c>
      <c r="L856" t="s">
        <v>251</v>
      </c>
      <c r="P856" s="1">
        <f ca="1">IF(U$3=0,'Attribute weighting'!$B$21*E856+'Attribute weighting'!$C$21*F856+'Attribute weighting'!$D$21*G856+'Attribute weighting'!$E$21*H856+'Attribute weighting'!$F$21*I856,E856+F856+0.5*G856+0.5*H856+3*I856)</f>
        <v>36.35</v>
      </c>
      <c r="R856" s="1">
        <f ca="1">(AVERAGE(E855:E858)+AVERAGE(F855:F858)+(0.5*AVERAGE(G855:G858)))/2.5</f>
        <v>38.450000000000003</v>
      </c>
      <c r="S856" t="s">
        <v>472</v>
      </c>
    </row>
    <row r="857" spans="1:19">
      <c r="A857" t="s">
        <v>132</v>
      </c>
      <c r="B857" t="s">
        <v>1386</v>
      </c>
      <c r="C857" t="s">
        <v>336</v>
      </c>
      <c r="D857" t="s">
        <v>295</v>
      </c>
      <c r="E857">
        <v>25</v>
      </c>
      <c r="F857">
        <v>31</v>
      </c>
      <c r="G857">
        <v>44</v>
      </c>
      <c r="H857">
        <v>44</v>
      </c>
      <c r="I857">
        <v>56</v>
      </c>
      <c r="J857">
        <v>50</v>
      </c>
      <c r="K857" t="s">
        <v>250</v>
      </c>
      <c r="L857" t="s">
        <v>543</v>
      </c>
      <c r="P857" s="1">
        <f ca="1">IF(U$3=0,'Attribute weighting'!$B$21*E857+'Attribute weighting'!$C$21*F857+'Attribute weighting'!$D$21*G857+'Attribute weighting'!$E$21*H857+'Attribute weighting'!$F$21*I857,E857+F857+0.5*G857+0.5*H857+3*I857)</f>
        <v>39.4</v>
      </c>
      <c r="R857" s="1">
        <f ca="1">0.7*MAX(I855:I858)+0.3*AVERAGE(I855:I858)</f>
        <v>70.275000000000006</v>
      </c>
      <c r="S857" t="s">
        <v>473</v>
      </c>
    </row>
    <row r="858" spans="1:19">
      <c r="A858" t="s">
        <v>135</v>
      </c>
      <c r="B858" t="s">
        <v>1387</v>
      </c>
      <c r="C858" t="s">
        <v>72</v>
      </c>
      <c r="D858" t="s">
        <v>134</v>
      </c>
      <c r="E858">
        <v>31</v>
      </c>
      <c r="F858">
        <v>38</v>
      </c>
      <c r="G858">
        <v>50</v>
      </c>
      <c r="H858">
        <v>50</v>
      </c>
      <c r="I858">
        <v>56</v>
      </c>
      <c r="J858">
        <v>44</v>
      </c>
      <c r="K858" t="s">
        <v>250</v>
      </c>
      <c r="L858" t="s">
        <v>357</v>
      </c>
      <c r="P858" s="1">
        <f ca="1">IF(U$3=0,'Attribute weighting'!$B$21*E858+'Attribute weighting'!$C$21*F858+'Attribute weighting'!$D$21*G858+'Attribute weighting'!$E$21*H858+'Attribute weighting'!$F$21*I858,E858+F858+0.5*G858+0.5*H858+3*I858)</f>
        <v>43.575000000000003</v>
      </c>
      <c r="R858" s="1">
        <f ca="1">0.4*MAX(H855:H858)+0.4*MIN(H855:H858)+0.2*AVERAGE(H855:H858)</f>
        <v>40.85</v>
      </c>
      <c r="S858" t="s">
        <v>474</v>
      </c>
    </row>
    <row r="859" spans="1:19">
      <c r="A859" t="s">
        <v>137</v>
      </c>
      <c r="B859" t="s">
        <v>1388</v>
      </c>
      <c r="C859" t="s">
        <v>750</v>
      </c>
      <c r="D859" t="s">
        <v>196</v>
      </c>
      <c r="E859">
        <v>56</v>
      </c>
      <c r="F859">
        <v>81</v>
      </c>
      <c r="G859">
        <v>81</v>
      </c>
      <c r="H859">
        <v>31</v>
      </c>
      <c r="I859">
        <v>69</v>
      </c>
      <c r="J859">
        <v>75</v>
      </c>
      <c r="K859" t="s">
        <v>328</v>
      </c>
      <c r="R859" s="1">
        <f ca="1">'Attribute weighting'!$A$35*(LARGE(P855:P858,1))+'Attribute weighting'!$B$35*(LARGE(P855:P858,2))+'Attribute weighting'!$C$35*(LARGE(P855:P858,3))+'Attribute weighting'!$D$35*(LARGE(P855:P858,4))</f>
        <v>48.884999999999998</v>
      </c>
      <c r="S859" t="s">
        <v>485</v>
      </c>
    </row>
    <row r="860" spans="1:19">
      <c r="A860" t="s">
        <v>141</v>
      </c>
      <c r="B860" t="s">
        <v>1389</v>
      </c>
      <c r="C860" t="s">
        <v>1390</v>
      </c>
      <c r="D860" t="s">
        <v>228</v>
      </c>
      <c r="E860">
        <v>25</v>
      </c>
      <c r="F860">
        <v>56</v>
      </c>
      <c r="G860">
        <v>44</v>
      </c>
      <c r="H860">
        <v>31</v>
      </c>
      <c r="I860">
        <v>38</v>
      </c>
      <c r="J860">
        <v>69</v>
      </c>
      <c r="K860" t="s">
        <v>330</v>
      </c>
    </row>
    <row r="861" spans="1:19">
      <c r="A861" t="s">
        <v>145</v>
      </c>
      <c r="B861" t="s">
        <v>593</v>
      </c>
    </row>
    <row r="862" spans="1:19">
      <c r="A862" t="s">
        <v>147</v>
      </c>
      <c r="B862" t="s">
        <v>361</v>
      </c>
    </row>
    <row r="864" spans="1:19">
      <c r="A864" t="s">
        <v>1391</v>
      </c>
      <c r="B864" t="s">
        <v>45</v>
      </c>
    </row>
    <row r="865" spans="1:21">
      <c r="A865" t="s">
        <v>1392</v>
      </c>
      <c r="B865" t="s">
        <v>1393</v>
      </c>
      <c r="Q865" s="1"/>
      <c r="S865" s="1"/>
    </row>
    <row r="866" spans="1:21">
      <c r="A866" t="s">
        <v>46</v>
      </c>
      <c r="B866" t="s">
        <v>1394</v>
      </c>
      <c r="C866" t="s">
        <v>254</v>
      </c>
      <c r="D866" t="s">
        <v>198</v>
      </c>
      <c r="E866">
        <v>25</v>
      </c>
      <c r="F866">
        <v>69</v>
      </c>
      <c r="G866">
        <v>19</v>
      </c>
      <c r="H866">
        <v>13</v>
      </c>
      <c r="I866">
        <v>56</v>
      </c>
      <c r="J866">
        <v>81</v>
      </c>
      <c r="K866">
        <f>J866</f>
        <v>81</v>
      </c>
      <c r="L866">
        <v>75</v>
      </c>
      <c r="M866" t="s">
        <v>250</v>
      </c>
      <c r="N866">
        <v>12</v>
      </c>
      <c r="O866" t="s">
        <v>82</v>
      </c>
      <c r="P866" t="s">
        <v>479</v>
      </c>
      <c r="Q866" s="1">
        <f ca="1">IF(U$4=0,((('Attribute weighting'!$C$5*$I866+'Attribute weighting'!$D$5*$J866+'Attribute weighting'!$E$5*$L866)+('Attribute weighting'!$B$5*$G866))),(((0.4*$I866+0.3*$J866+0.7*$K866+0.05*$L866)+(0.75*($G866+38)))/2.2))</f>
        <v>52.15</v>
      </c>
      <c r="R866" t="s">
        <v>477</v>
      </c>
      <c r="S866" s="1">
        <f ca="1">(((0.4*$I866+0.3*$J866+0.7*$K866+0.05*$L866)/1.45))</f>
        <v>73.896551724137936</v>
      </c>
      <c r="T866" s="1" t="s">
        <v>478</v>
      </c>
      <c r="U866" s="1">
        <f>($G866+38)</f>
        <v>57</v>
      </c>
    </row>
    <row r="867" spans="1:21">
      <c r="A867" t="s">
        <v>51</v>
      </c>
      <c r="B867" t="s">
        <v>1395</v>
      </c>
      <c r="C867" t="s">
        <v>350</v>
      </c>
      <c r="D867" t="s">
        <v>143</v>
      </c>
      <c r="E867">
        <v>25</v>
      </c>
      <c r="F867">
        <v>69</v>
      </c>
      <c r="G867">
        <v>25</v>
      </c>
      <c r="H867">
        <v>13</v>
      </c>
      <c r="I867">
        <v>56</v>
      </c>
      <c r="J867">
        <v>44</v>
      </c>
      <c r="K867">
        <f>J867</f>
        <v>44</v>
      </c>
      <c r="L867">
        <v>56</v>
      </c>
      <c r="M867" t="s">
        <v>128</v>
      </c>
      <c r="N867">
        <v>6</v>
      </c>
      <c r="O867" t="s">
        <v>82</v>
      </c>
      <c r="P867" t="s">
        <v>479</v>
      </c>
      <c r="Q867" s="1">
        <f ca="1">IF(U$4=0,((('Attribute weighting'!$C$5*$I867+'Attribute weighting'!$D$5*$J867+'Attribute weighting'!$E$5*$L867)+('Attribute weighting'!$B$5*$G867))),(((0.4*$I867+0.3*$J867+0.7*$K867+0.05*$L867)+(0.75*($G867+38)))/2.2))</f>
        <v>38.799999999999997</v>
      </c>
      <c r="R867" t="s">
        <v>477</v>
      </c>
      <c r="S867" s="1">
        <f ca="1">(((0.4*$I867+0.3*$J867+0.7*$K867+0.05*$L867)/1.45))</f>
        <v>47.724137931034484</v>
      </c>
      <c r="T867" s="1" t="s">
        <v>478</v>
      </c>
      <c r="U867" s="1">
        <f>($G867+38)</f>
        <v>63</v>
      </c>
    </row>
    <row r="868" spans="1:21">
      <c r="A868" t="s">
        <v>54</v>
      </c>
      <c r="B868" t="s">
        <v>1396</v>
      </c>
      <c r="C868" t="s">
        <v>77</v>
      </c>
      <c r="D868" t="s">
        <v>131</v>
      </c>
      <c r="E868">
        <v>38</v>
      </c>
      <c r="F868">
        <v>69</v>
      </c>
      <c r="G868">
        <v>50</v>
      </c>
      <c r="H868">
        <v>50</v>
      </c>
      <c r="I868">
        <v>50</v>
      </c>
      <c r="J868">
        <v>44</v>
      </c>
      <c r="K868" t="s">
        <v>62</v>
      </c>
      <c r="L868">
        <v>7</v>
      </c>
      <c r="M868">
        <v>7</v>
      </c>
      <c r="N868" t="s">
        <v>82</v>
      </c>
      <c r="P868" t="s">
        <v>478</v>
      </c>
      <c r="Q868" s="1">
        <f ca="1">IF(U$3=0,IF(H868&gt;88,G868+3,G868),((G868+0.2*H868)/1.15))</f>
        <v>50</v>
      </c>
      <c r="R868" t="s">
        <v>480</v>
      </c>
      <c r="S868" s="1">
        <f ca="1">('Attribute weighting'!$B$11*(E868)+'Attribute weighting'!$C$11*(G868)+'Attribute weighting'!$D$11*(J868))</f>
        <v>47.179999999999993</v>
      </c>
    </row>
    <row r="869" spans="1:21">
      <c r="A869" t="s">
        <v>59</v>
      </c>
      <c r="B869" t="s">
        <v>1397</v>
      </c>
      <c r="C869" t="s">
        <v>178</v>
      </c>
      <c r="D869" t="s">
        <v>306</v>
      </c>
      <c r="E869">
        <v>44</v>
      </c>
      <c r="F869">
        <v>69</v>
      </c>
      <c r="G869">
        <v>25</v>
      </c>
      <c r="H869">
        <v>94</v>
      </c>
      <c r="I869">
        <v>50</v>
      </c>
      <c r="J869">
        <v>56</v>
      </c>
      <c r="K869" t="s">
        <v>66</v>
      </c>
      <c r="L869">
        <v>9</v>
      </c>
      <c r="M869">
        <v>6</v>
      </c>
      <c r="N869" t="s">
        <v>63</v>
      </c>
      <c r="P869" t="s">
        <v>478</v>
      </c>
      <c r="Q869" s="1">
        <f ca="1">IF(U$3=0,IF(H869&gt;88,G869+3,G869),((G869+0.2*H869)/1.15))</f>
        <v>28</v>
      </c>
      <c r="R869" t="s">
        <v>480</v>
      </c>
      <c r="S869" s="1">
        <f ca="1">('Attribute weighting'!$B$11*(E869)+'Attribute weighting'!$C$11*(G869)+'Attribute weighting'!$D$11*(J869))</f>
        <v>37.42</v>
      </c>
    </row>
    <row r="870" spans="1:21">
      <c r="A870" t="s">
        <v>64</v>
      </c>
      <c r="B870" t="s">
        <v>1398</v>
      </c>
      <c r="C870" t="s">
        <v>982</v>
      </c>
      <c r="D870" t="s">
        <v>271</v>
      </c>
      <c r="E870">
        <v>38</v>
      </c>
      <c r="F870">
        <v>69</v>
      </c>
      <c r="G870">
        <v>44</v>
      </c>
      <c r="H870">
        <v>19</v>
      </c>
      <c r="I870">
        <v>50</v>
      </c>
      <c r="J870">
        <v>38</v>
      </c>
      <c r="K870" t="s">
        <v>62</v>
      </c>
      <c r="L870">
        <v>5</v>
      </c>
      <c r="M870">
        <v>7</v>
      </c>
      <c r="N870" t="s">
        <v>82</v>
      </c>
      <c r="P870" t="s">
        <v>478</v>
      </c>
      <c r="Q870" s="1">
        <f ca="1">IF(U$3=0,IF(H870&gt;88,G870+3,G870),((G870+0.2*H870)/1.15))</f>
        <v>44</v>
      </c>
      <c r="R870" t="s">
        <v>480</v>
      </c>
      <c r="S870" s="1">
        <f ca="1">('Attribute weighting'!$B$11*(E870)+'Attribute weighting'!$C$11*(G870)+'Attribute weighting'!$D$11*(J870))</f>
        <v>41.48</v>
      </c>
    </row>
    <row r="871" spans="1:21">
      <c r="A871" t="s">
        <v>68</v>
      </c>
      <c r="B871" t="s">
        <v>1399</v>
      </c>
      <c r="C871" t="s">
        <v>191</v>
      </c>
      <c r="D871" t="s">
        <v>127</v>
      </c>
      <c r="E871">
        <v>38</v>
      </c>
      <c r="F871">
        <v>69</v>
      </c>
      <c r="G871">
        <v>44</v>
      </c>
      <c r="H871">
        <v>25</v>
      </c>
      <c r="I871">
        <v>50</v>
      </c>
      <c r="J871">
        <v>31</v>
      </c>
      <c r="K871" t="s">
        <v>62</v>
      </c>
      <c r="L871">
        <v>4</v>
      </c>
      <c r="M871">
        <v>8</v>
      </c>
      <c r="N871" t="s">
        <v>67</v>
      </c>
      <c r="P871" t="s">
        <v>478</v>
      </c>
      <c r="Q871" s="1">
        <f ca="1">IF(U$3=0,IF(H871&gt;88,G871+3,G871),((G871+0.2*H871)/1.15))</f>
        <v>44</v>
      </c>
      <c r="R871" t="s">
        <v>480</v>
      </c>
      <c r="S871" s="1">
        <f ca="1">('Attribute weighting'!$B$11*(E871)+'Attribute weighting'!$C$11*(G871)+'Attribute weighting'!$D$11*(J871))</f>
        <v>38.89</v>
      </c>
    </row>
    <row r="872" spans="1:21">
      <c r="A872" t="s">
        <v>71</v>
      </c>
      <c r="B872" t="s">
        <v>1400</v>
      </c>
      <c r="C872" t="s">
        <v>214</v>
      </c>
      <c r="D872" t="s">
        <v>78</v>
      </c>
      <c r="E872">
        <v>38</v>
      </c>
      <c r="F872">
        <v>69</v>
      </c>
      <c r="G872">
        <v>50</v>
      </c>
      <c r="H872">
        <v>13</v>
      </c>
      <c r="I872">
        <v>63</v>
      </c>
      <c r="J872">
        <v>69</v>
      </c>
      <c r="K872" t="s">
        <v>62</v>
      </c>
      <c r="L872">
        <v>11</v>
      </c>
      <c r="M872">
        <v>12</v>
      </c>
      <c r="N872" t="s">
        <v>63</v>
      </c>
      <c r="S872" s="1">
        <f ca="1">('Attribute weighting'!$B$11*(E872)+'Attribute weighting'!$C$11*(G872)+'Attribute weighting'!$D$11*(J872))</f>
        <v>56.429999999999993</v>
      </c>
    </row>
    <row r="873" spans="1:21">
      <c r="A873" t="s">
        <v>76</v>
      </c>
      <c r="B873" t="s">
        <v>1401</v>
      </c>
      <c r="C873" t="s">
        <v>625</v>
      </c>
      <c r="D873" t="s">
        <v>91</v>
      </c>
      <c r="E873">
        <v>44</v>
      </c>
      <c r="F873">
        <v>69</v>
      </c>
      <c r="G873">
        <v>69</v>
      </c>
      <c r="H873">
        <v>13</v>
      </c>
      <c r="I873">
        <v>81</v>
      </c>
      <c r="J873">
        <v>81</v>
      </c>
      <c r="K873" t="s">
        <v>150</v>
      </c>
      <c r="L873">
        <v>11</v>
      </c>
      <c r="M873">
        <v>13</v>
      </c>
      <c r="N873" t="s">
        <v>349</v>
      </c>
      <c r="S873" s="1">
        <f ca="1">('Attribute weighting'!$B$11*(E873)+'Attribute weighting'!$C$11*(G873)+'Attribute weighting'!$D$11*(J873))</f>
        <v>72.19</v>
      </c>
    </row>
    <row r="874" spans="1:21">
      <c r="A874" t="s">
        <v>79</v>
      </c>
      <c r="B874" t="s">
        <v>1402</v>
      </c>
      <c r="C874" t="s">
        <v>60</v>
      </c>
      <c r="D874" t="s">
        <v>256</v>
      </c>
      <c r="E874">
        <v>25</v>
      </c>
      <c r="F874">
        <v>69</v>
      </c>
      <c r="G874">
        <v>25</v>
      </c>
      <c r="H874">
        <v>13</v>
      </c>
      <c r="I874">
        <v>50</v>
      </c>
      <c r="J874">
        <v>44</v>
      </c>
      <c r="K874" t="s">
        <v>150</v>
      </c>
      <c r="L874">
        <v>7</v>
      </c>
      <c r="M874">
        <v>9</v>
      </c>
      <c r="N874" t="s">
        <v>67</v>
      </c>
      <c r="S874" s="1">
        <f ca="1">('Attribute weighting'!$B$11*(E874)+'Attribute weighting'!$C$11*(G874)+'Attribute weighting'!$D$11*(J874))</f>
        <v>32.03</v>
      </c>
    </row>
    <row r="875" spans="1:21">
      <c r="A875" t="s">
        <v>83</v>
      </c>
      <c r="B875" t="s">
        <v>1403</v>
      </c>
      <c r="C875" t="s">
        <v>355</v>
      </c>
      <c r="D875" t="s">
        <v>165</v>
      </c>
      <c r="E875">
        <v>38</v>
      </c>
      <c r="F875">
        <v>69</v>
      </c>
      <c r="G875">
        <v>44</v>
      </c>
      <c r="H875">
        <v>13</v>
      </c>
      <c r="I875">
        <v>50</v>
      </c>
      <c r="J875">
        <v>50</v>
      </c>
      <c r="K875" t="s">
        <v>150</v>
      </c>
      <c r="L875">
        <v>7</v>
      </c>
      <c r="M875">
        <v>11</v>
      </c>
      <c r="N875" t="s">
        <v>67</v>
      </c>
      <c r="S875" s="1">
        <f ca="1">('Attribute weighting'!$B$11*(E875)+'Attribute weighting'!$C$11*(G875)+'Attribute weighting'!$D$11*(J875))</f>
        <v>45.92</v>
      </c>
    </row>
    <row r="876" spans="1:21">
      <c r="A876" t="s">
        <v>86</v>
      </c>
      <c r="B876" t="s">
        <v>1404</v>
      </c>
      <c r="C876" t="s">
        <v>651</v>
      </c>
      <c r="D876" t="s">
        <v>88</v>
      </c>
      <c r="E876">
        <v>25</v>
      </c>
      <c r="F876">
        <v>69</v>
      </c>
      <c r="G876">
        <v>38</v>
      </c>
      <c r="H876">
        <v>69</v>
      </c>
      <c r="I876">
        <v>50</v>
      </c>
      <c r="J876">
        <v>69</v>
      </c>
      <c r="K876" t="s">
        <v>150</v>
      </c>
      <c r="L876">
        <v>9</v>
      </c>
      <c r="M876">
        <v>10</v>
      </c>
      <c r="N876" t="s">
        <v>63</v>
      </c>
      <c r="S876" s="1">
        <f ca="1">('Attribute weighting'!$B$11*(E876)+'Attribute weighting'!$C$11*(G876)+'Attribute weighting'!$D$11*(J876))</f>
        <v>48.82</v>
      </c>
    </row>
    <row r="877" spans="1:21">
      <c r="A877" t="s">
        <v>89</v>
      </c>
      <c r="B877" t="s">
        <v>1405</v>
      </c>
      <c r="C877" t="s">
        <v>55</v>
      </c>
      <c r="D877" t="s">
        <v>85</v>
      </c>
      <c r="E877">
        <v>25</v>
      </c>
      <c r="F877">
        <v>69</v>
      </c>
      <c r="G877">
        <v>19</v>
      </c>
      <c r="H877">
        <v>38</v>
      </c>
      <c r="I877">
        <v>50</v>
      </c>
      <c r="J877">
        <v>31</v>
      </c>
      <c r="K877" t="s">
        <v>150</v>
      </c>
      <c r="L877">
        <v>4</v>
      </c>
      <c r="M877">
        <v>6</v>
      </c>
      <c r="N877" t="s">
        <v>108</v>
      </c>
      <c r="S877" s="1">
        <f ca="1">('Attribute weighting'!$B$11*(E877)+'Attribute weighting'!$C$11*(G877)+'Attribute weighting'!$D$11*(J877))</f>
        <v>23.740000000000002</v>
      </c>
    </row>
    <row r="878" spans="1:21">
      <c r="A878" t="s">
        <v>92</v>
      </c>
      <c r="B878" t="s">
        <v>1406</v>
      </c>
      <c r="C878" t="s">
        <v>539</v>
      </c>
      <c r="D878" t="s">
        <v>218</v>
      </c>
      <c r="E878">
        <v>25</v>
      </c>
      <c r="F878">
        <v>69</v>
      </c>
      <c r="G878">
        <v>38</v>
      </c>
      <c r="H878">
        <v>63</v>
      </c>
      <c r="R878" s="1">
        <f>MAX(Q866:Q867)</f>
        <v>52.15</v>
      </c>
      <c r="S878" t="s">
        <v>475</v>
      </c>
    </row>
    <row r="879" spans="1:21">
      <c r="A879" t="s">
        <v>95</v>
      </c>
      <c r="B879" t="s">
        <v>1407</v>
      </c>
      <c r="C879" t="s">
        <v>276</v>
      </c>
      <c r="D879" t="s">
        <v>297</v>
      </c>
      <c r="E879">
        <v>25</v>
      </c>
      <c r="F879">
        <v>69</v>
      </c>
      <c r="G879">
        <v>31</v>
      </c>
      <c r="H879">
        <v>50</v>
      </c>
      <c r="R879" s="1">
        <f>MAX(Q868:Q871)</f>
        <v>50</v>
      </c>
      <c r="S879" t="s">
        <v>476</v>
      </c>
    </row>
    <row r="880" spans="1:21">
      <c r="A880" t="s">
        <v>97</v>
      </c>
      <c r="B880" t="s">
        <v>1408</v>
      </c>
      <c r="C880" t="s">
        <v>213</v>
      </c>
      <c r="D880" t="s">
        <v>261</v>
      </c>
      <c r="E880">
        <v>25</v>
      </c>
      <c r="F880">
        <v>69</v>
      </c>
      <c r="G880">
        <v>25</v>
      </c>
      <c r="H880">
        <v>56</v>
      </c>
      <c r="R880" s="1">
        <f>U866</f>
        <v>57</v>
      </c>
      <c r="S880" t="s">
        <v>481</v>
      </c>
    </row>
    <row r="881" spans="1:19">
      <c r="A881" t="s">
        <v>100</v>
      </c>
      <c r="B881" t="s">
        <v>1409</v>
      </c>
      <c r="C881" t="s">
        <v>242</v>
      </c>
      <c r="D881" t="s">
        <v>170</v>
      </c>
      <c r="E881">
        <v>25</v>
      </c>
      <c r="F881">
        <v>69</v>
      </c>
      <c r="G881">
        <v>19</v>
      </c>
      <c r="H881">
        <v>69</v>
      </c>
      <c r="R881" s="1">
        <f>0.7*MAX(S869:S877)+0.3*LARGE(S872:S877,2)</f>
        <v>67.461999999999989</v>
      </c>
      <c r="S881" t="s">
        <v>1636</v>
      </c>
    </row>
    <row r="882" spans="1:19">
      <c r="A882" t="s">
        <v>102</v>
      </c>
      <c r="B882" t="s">
        <v>1410</v>
      </c>
      <c r="C882" t="s">
        <v>216</v>
      </c>
      <c r="D882" t="s">
        <v>212</v>
      </c>
      <c r="E882">
        <v>25</v>
      </c>
      <c r="F882">
        <v>69</v>
      </c>
      <c r="G882">
        <v>31</v>
      </c>
      <c r="H882">
        <v>63</v>
      </c>
      <c r="R882" s="1">
        <f>(AVERAGE(H878:H882)+MIN(H878,H878:H882))/2</f>
        <v>55.1</v>
      </c>
      <c r="S882" t="s">
        <v>470</v>
      </c>
    </row>
    <row r="883" spans="1:19">
      <c r="A883" t="s">
        <v>105</v>
      </c>
      <c r="B883" t="s">
        <v>1411</v>
      </c>
      <c r="C883" t="s">
        <v>273</v>
      </c>
      <c r="D883" t="s">
        <v>217</v>
      </c>
      <c r="E883">
        <v>25</v>
      </c>
      <c r="F883">
        <v>31</v>
      </c>
      <c r="G883">
        <v>38</v>
      </c>
      <c r="H883">
        <v>50</v>
      </c>
      <c r="I883">
        <v>19</v>
      </c>
      <c r="J883">
        <v>44</v>
      </c>
      <c r="K883" t="s">
        <v>847</v>
      </c>
      <c r="L883" t="s">
        <v>108</v>
      </c>
      <c r="P883" s="1">
        <f ca="1">IF(U$3=0,'Attribute weighting'!$B$15*E883+'Attribute weighting'!$C$15*F883+'Attribute weighting'!$D$15*G883+'Attribute weighting'!$E$15*H883+'Attribute weighting'!$F$15*I883,E883+F883+0.5*G883+0.5*H883+3*I883)</f>
        <v>39.050000000000004</v>
      </c>
      <c r="R883" s="1"/>
    </row>
    <row r="884" spans="1:19">
      <c r="A884" t="s">
        <v>109</v>
      </c>
      <c r="B884" t="s">
        <v>1412</v>
      </c>
      <c r="C884" t="s">
        <v>316</v>
      </c>
      <c r="D884" t="s">
        <v>174</v>
      </c>
      <c r="E884">
        <v>25</v>
      </c>
      <c r="F884">
        <v>31</v>
      </c>
      <c r="G884">
        <v>38</v>
      </c>
      <c r="H884">
        <v>69</v>
      </c>
      <c r="I884">
        <v>19</v>
      </c>
      <c r="J884">
        <v>56</v>
      </c>
      <c r="K884" t="s">
        <v>74</v>
      </c>
      <c r="L884" t="s">
        <v>108</v>
      </c>
      <c r="P884" s="1">
        <f ca="1">IF(U$3=0,'Attribute weighting'!$B$15*E884+'Attribute weighting'!$C$15*F884+'Attribute weighting'!$D$15*G884+'Attribute weighting'!$E$15*H884+'Attribute weighting'!$F$15*I884,E884+F884+0.5*G884+0.5*H884+3*I884)</f>
        <v>48.550000000000004</v>
      </c>
      <c r="R884" s="1"/>
    </row>
    <row r="885" spans="1:19">
      <c r="A885" t="s">
        <v>111</v>
      </c>
      <c r="B885" t="s">
        <v>1413</v>
      </c>
      <c r="C885" t="s">
        <v>611</v>
      </c>
      <c r="D885" t="s">
        <v>308</v>
      </c>
      <c r="E885">
        <v>31</v>
      </c>
      <c r="F885">
        <v>44</v>
      </c>
      <c r="G885">
        <v>50</v>
      </c>
      <c r="H885">
        <v>69</v>
      </c>
      <c r="I885">
        <v>19</v>
      </c>
      <c r="J885">
        <v>50</v>
      </c>
      <c r="K885" t="s">
        <v>663</v>
      </c>
      <c r="L885" t="s">
        <v>108</v>
      </c>
      <c r="P885" s="1">
        <f ca="1">IF(U$3=0,'Attribute weighting'!$B$15*E885+'Attribute weighting'!$C$15*F885+'Attribute weighting'!$D$15*G885+'Attribute weighting'!$E$15*H885+'Attribute weighting'!$F$15*I885,E885+F885+0.5*G885+0.5*H885+3*I885)</f>
        <v>52.95</v>
      </c>
      <c r="R885" s="1"/>
    </row>
    <row r="886" spans="1:19">
      <c r="A886" t="s">
        <v>114</v>
      </c>
      <c r="B886" t="s">
        <v>1414</v>
      </c>
      <c r="C886" t="s">
        <v>98</v>
      </c>
      <c r="D886" t="s">
        <v>258</v>
      </c>
      <c r="E886">
        <v>31</v>
      </c>
      <c r="F886">
        <v>44</v>
      </c>
      <c r="G886">
        <v>50</v>
      </c>
      <c r="H886">
        <v>50</v>
      </c>
      <c r="I886">
        <v>19</v>
      </c>
      <c r="J886">
        <v>63</v>
      </c>
      <c r="K886" t="s">
        <v>74</v>
      </c>
      <c r="L886" t="s">
        <v>67</v>
      </c>
      <c r="P886" s="1">
        <f ca="1">IF(U$3=0,'Attribute weighting'!$B$18*E886+'Attribute weighting'!$C$18*F886+'Attribute weighting'!$D$18*G886+'Attribute weighting'!$E$18*H886+'Attribute weighting'!$F$18*I886,E886+F886+0.5*G886+0.5*H886+3*I886)</f>
        <v>35.61</v>
      </c>
      <c r="R886" s="1">
        <f ca="1">(0.3*AVERAGE(P883:P885)+0.7*MAX(P883:P885))</f>
        <v>51.12</v>
      </c>
      <c r="S886" t="s">
        <v>1701</v>
      </c>
    </row>
    <row r="887" spans="1:19">
      <c r="A887" t="s">
        <v>116</v>
      </c>
      <c r="B887" t="s">
        <v>1415</v>
      </c>
      <c r="C887" t="s">
        <v>307</v>
      </c>
      <c r="D887" t="s">
        <v>115</v>
      </c>
      <c r="E887">
        <v>25</v>
      </c>
      <c r="F887">
        <v>31</v>
      </c>
      <c r="G887">
        <v>38</v>
      </c>
      <c r="H887">
        <v>44</v>
      </c>
      <c r="I887">
        <v>19</v>
      </c>
      <c r="J887">
        <v>44</v>
      </c>
      <c r="K887" t="s">
        <v>49</v>
      </c>
      <c r="L887" t="s">
        <v>67</v>
      </c>
      <c r="P887" s="1">
        <f ca="1">IF(U$3=0,'Attribute weighting'!$B$18*E887+'Attribute weighting'!$C$18*F887+'Attribute weighting'!$D$18*G887+'Attribute weighting'!$E$18*H887+'Attribute weighting'!$F$18*I887,E887+F887+0.5*G887+0.5*H887+3*I887)</f>
        <v>27.970000000000002</v>
      </c>
      <c r="R887" s="1">
        <f ca="1">(AVERAGE(E886:E889)+AVERAGE(F886:F889)+(0.5*AVERAGE(G886:G889)))</f>
        <v>94.75</v>
      </c>
      <c r="S887" t="s">
        <v>471</v>
      </c>
    </row>
    <row r="888" spans="1:19">
      <c r="A888" t="s">
        <v>119</v>
      </c>
      <c r="B888" t="s">
        <v>1416</v>
      </c>
      <c r="C888" t="s">
        <v>1056</v>
      </c>
      <c r="D888" t="s">
        <v>222</v>
      </c>
      <c r="E888">
        <v>25</v>
      </c>
      <c r="F888">
        <v>38</v>
      </c>
      <c r="G888">
        <v>50</v>
      </c>
      <c r="H888">
        <v>63</v>
      </c>
      <c r="I888">
        <v>31</v>
      </c>
      <c r="J888">
        <v>63</v>
      </c>
      <c r="K888" t="s">
        <v>250</v>
      </c>
      <c r="L888" t="s">
        <v>58</v>
      </c>
      <c r="P888" s="1">
        <f ca="1">IF(U$3=0,'Attribute weighting'!$B$18*E888+'Attribute weighting'!$C$18*F888+'Attribute weighting'!$D$18*G888+'Attribute weighting'!$E$18*H888+'Attribute weighting'!$F$18*I888,E888+F888+0.5*G888+0.5*H888+3*I888)</f>
        <v>34.760000000000005</v>
      </c>
      <c r="R888" s="1">
        <f ca="1">0.3*AVERAGE(H886:H889)+0.7*MAX(H886:H889)</f>
        <v>60.599999999999994</v>
      </c>
      <c r="S888" t="s">
        <v>486</v>
      </c>
    </row>
    <row r="889" spans="1:19">
      <c r="A889" t="s">
        <v>122</v>
      </c>
      <c r="B889" t="s">
        <v>1417</v>
      </c>
      <c r="C889" t="s">
        <v>164</v>
      </c>
      <c r="D889" t="s">
        <v>290</v>
      </c>
      <c r="E889">
        <v>38</v>
      </c>
      <c r="F889">
        <v>50</v>
      </c>
      <c r="G889">
        <v>56</v>
      </c>
      <c r="H889">
        <v>63</v>
      </c>
      <c r="I889">
        <v>19</v>
      </c>
      <c r="J889">
        <v>75</v>
      </c>
      <c r="K889" t="s">
        <v>1418</v>
      </c>
      <c r="L889" t="s">
        <v>67</v>
      </c>
      <c r="P889" s="1">
        <f ca="1">IF(U$3=0,'Attribute weighting'!$B$18*E889+'Attribute weighting'!$C$18*F889+'Attribute weighting'!$D$18*G889+'Attribute weighting'!$E$18*H889+'Attribute weighting'!$F$18*I889,E889+F889+0.5*G889+0.5*H889+3*I889)</f>
        <v>41.089999999999996</v>
      </c>
      <c r="R889" s="1">
        <f ca="1">0.3*AVERAGE(I886:I889)+0.7*MAX(I886:I889)</f>
        <v>28.299999999999997</v>
      </c>
      <c r="S889" t="s">
        <v>487</v>
      </c>
    </row>
    <row r="890" spans="1:19">
      <c r="A890" t="s">
        <v>126</v>
      </c>
      <c r="B890" t="s">
        <v>1419</v>
      </c>
      <c r="C890" t="s">
        <v>337</v>
      </c>
      <c r="D890" t="s">
        <v>235</v>
      </c>
      <c r="E890">
        <v>31</v>
      </c>
      <c r="F890">
        <v>38</v>
      </c>
      <c r="G890">
        <v>50</v>
      </c>
      <c r="H890">
        <v>38</v>
      </c>
      <c r="I890">
        <v>50</v>
      </c>
      <c r="J890">
        <v>50</v>
      </c>
      <c r="K890" t="s">
        <v>150</v>
      </c>
      <c r="L890" t="s">
        <v>357</v>
      </c>
      <c r="P890" s="1">
        <f ca="1">IF(U$3=0,'Attribute weighting'!$B$21*E890+'Attribute weighting'!$C$21*F890+'Attribute weighting'!$D$21*G890+'Attribute weighting'!$E$21*H890+'Attribute weighting'!$F$21*I890,E890+F890+0.5*G890+0.5*H890+3*I890)</f>
        <v>40.875</v>
      </c>
      <c r="R890" s="1">
        <f ca="1">'Attribute weighting'!$A$32*(LARGE(P886:P889,1))+'Attribute weighting'!$B$32*(LARGE(P886:P889,2))+'Attribute weighting'!$C$32*(LARGE(P886:P889,3))+'Attribute weighting'!$D$32*(LARGE(P886:P889,4))</f>
        <v>36.103999999999999</v>
      </c>
      <c r="S890" t="s">
        <v>488</v>
      </c>
    </row>
    <row r="891" spans="1:19">
      <c r="A891" t="s">
        <v>129</v>
      </c>
      <c r="B891" t="s">
        <v>1420</v>
      </c>
      <c r="C891" t="s">
        <v>161</v>
      </c>
      <c r="D891" t="s">
        <v>264</v>
      </c>
      <c r="E891">
        <v>25</v>
      </c>
      <c r="F891">
        <v>31</v>
      </c>
      <c r="G891">
        <v>44</v>
      </c>
      <c r="H891">
        <v>44</v>
      </c>
      <c r="I891">
        <v>38</v>
      </c>
      <c r="J891">
        <v>44</v>
      </c>
      <c r="K891" t="s">
        <v>150</v>
      </c>
      <c r="L891" t="s">
        <v>204</v>
      </c>
      <c r="P891" s="1">
        <f ca="1">IF(U$3=0,'Attribute weighting'!$B$21*E891+'Attribute weighting'!$C$21*F891+'Attribute weighting'!$D$21*G891+'Attribute weighting'!$E$21*H891+'Attribute weighting'!$F$21*I891,E891+F891+0.5*G891+0.5*H891+3*I891)</f>
        <v>33.1</v>
      </c>
      <c r="R891" s="1">
        <f ca="1">(AVERAGE(E890:E893)+AVERAGE(F890:F893)+(0.5*AVERAGE(G890:G893)))/2.5</f>
        <v>42.6</v>
      </c>
      <c r="S891" t="s">
        <v>472</v>
      </c>
    </row>
    <row r="892" spans="1:19">
      <c r="A892" t="s">
        <v>132</v>
      </c>
      <c r="B892" t="s">
        <v>1421</v>
      </c>
      <c r="C892" t="s">
        <v>304</v>
      </c>
      <c r="D892" t="s">
        <v>202</v>
      </c>
      <c r="E892">
        <v>44</v>
      </c>
      <c r="F892">
        <v>56</v>
      </c>
      <c r="G892">
        <v>69</v>
      </c>
      <c r="H892">
        <v>69</v>
      </c>
      <c r="I892">
        <v>50</v>
      </c>
      <c r="J892">
        <v>75</v>
      </c>
      <c r="K892" t="s">
        <v>150</v>
      </c>
      <c r="L892" t="s">
        <v>357</v>
      </c>
      <c r="P892" s="1">
        <f ca="1">IF(U$3=0,'Attribute weighting'!$B$21*E892+'Attribute weighting'!$C$21*F892+'Attribute weighting'!$D$21*G892+'Attribute weighting'!$E$21*H892+'Attribute weighting'!$F$21*I892,E892+F892+0.5*G892+0.5*H892+3*I892)</f>
        <v>51.900000000000006</v>
      </c>
      <c r="R892" s="1">
        <f ca="1">0.7*MAX(I890:I893)+0.3*AVERAGE(I890:I893)</f>
        <v>63.824999999999996</v>
      </c>
      <c r="S892" t="s">
        <v>473</v>
      </c>
    </row>
    <row r="893" spans="1:19">
      <c r="A893" t="s">
        <v>135</v>
      </c>
      <c r="B893" t="s">
        <v>1422</v>
      </c>
      <c r="C893" t="s">
        <v>158</v>
      </c>
      <c r="D893" t="s">
        <v>301</v>
      </c>
      <c r="E893">
        <v>38</v>
      </c>
      <c r="F893">
        <v>50</v>
      </c>
      <c r="G893">
        <v>63</v>
      </c>
      <c r="H893">
        <v>50</v>
      </c>
      <c r="I893">
        <v>69</v>
      </c>
      <c r="J893">
        <v>63</v>
      </c>
      <c r="K893" t="s">
        <v>150</v>
      </c>
      <c r="L893" t="s">
        <v>1071</v>
      </c>
      <c r="P893" s="1">
        <f ca="1">IF(U$3=0,'Attribute weighting'!$B$21*E893+'Attribute weighting'!$C$21*F893+'Attribute weighting'!$D$21*G893+'Attribute weighting'!$E$21*H893+'Attribute weighting'!$F$21*I893,E893+F893+0.5*G893+0.5*H893+3*I893)</f>
        <v>54</v>
      </c>
      <c r="R893" s="1">
        <f ca="1">0.4*MAX(H890:H893)+0.4*MIN(H890:H893)+0.2*AVERAGE(H890:H893)</f>
        <v>52.850000000000009</v>
      </c>
      <c r="S893" t="s">
        <v>474</v>
      </c>
    </row>
    <row r="894" spans="1:19">
      <c r="A894" t="s">
        <v>137</v>
      </c>
      <c r="B894" t="s">
        <v>1423</v>
      </c>
      <c r="C894" t="s">
        <v>339</v>
      </c>
      <c r="D894" t="s">
        <v>230</v>
      </c>
      <c r="E894">
        <v>56</v>
      </c>
      <c r="F894">
        <v>81</v>
      </c>
      <c r="G894">
        <v>81</v>
      </c>
      <c r="H894">
        <v>31</v>
      </c>
      <c r="I894">
        <v>56</v>
      </c>
      <c r="J894">
        <v>56</v>
      </c>
      <c r="K894" t="s">
        <v>194</v>
      </c>
      <c r="R894" s="1">
        <f ca="1">'Attribute weighting'!$A$35*(LARGE(P890:P893,1))+'Attribute weighting'!$B$35*(LARGE(P890:P893,2))+'Attribute weighting'!$C$35*(LARGE(P890:P893,3))+'Attribute weighting'!$D$35*(LARGE(P890:P893,4))</f>
        <v>49.757500000000007</v>
      </c>
      <c r="S894" t="s">
        <v>485</v>
      </c>
    </row>
    <row r="895" spans="1:19">
      <c r="A895" t="s">
        <v>141</v>
      </c>
      <c r="B895" t="s">
        <v>1424</v>
      </c>
      <c r="C895" t="s">
        <v>307</v>
      </c>
      <c r="D895" t="s">
        <v>139</v>
      </c>
      <c r="E895">
        <v>25</v>
      </c>
      <c r="F895">
        <v>56</v>
      </c>
      <c r="G895">
        <v>44</v>
      </c>
      <c r="H895">
        <v>31</v>
      </c>
      <c r="I895">
        <v>19</v>
      </c>
      <c r="J895">
        <v>38</v>
      </c>
      <c r="K895" t="s">
        <v>1179</v>
      </c>
    </row>
    <row r="896" spans="1:19">
      <c r="A896" t="s">
        <v>145</v>
      </c>
      <c r="B896" t="s">
        <v>634</v>
      </c>
    </row>
    <row r="897" spans="1:21">
      <c r="A897" t="s">
        <v>147</v>
      </c>
      <c r="B897" t="s">
        <v>675</v>
      </c>
    </row>
    <row r="899" spans="1:21">
      <c r="A899" t="s">
        <v>1425</v>
      </c>
      <c r="B899" t="s">
        <v>45</v>
      </c>
    </row>
    <row r="900" spans="1:21">
      <c r="A900" t="s">
        <v>1426</v>
      </c>
      <c r="B900" t="s">
        <v>1427</v>
      </c>
      <c r="Q900" s="1"/>
      <c r="S900" s="1"/>
    </row>
    <row r="901" spans="1:21">
      <c r="A901" t="s">
        <v>46</v>
      </c>
      <c r="B901" t="s">
        <v>1428</v>
      </c>
      <c r="C901" t="s">
        <v>157</v>
      </c>
      <c r="D901" t="s">
        <v>81</v>
      </c>
      <c r="E901">
        <v>25</v>
      </c>
      <c r="F901">
        <v>69</v>
      </c>
      <c r="G901">
        <v>13</v>
      </c>
      <c r="H901">
        <v>13</v>
      </c>
      <c r="I901">
        <v>56</v>
      </c>
      <c r="J901">
        <v>63</v>
      </c>
      <c r="K901">
        <f>J901</f>
        <v>63</v>
      </c>
      <c r="L901">
        <v>44</v>
      </c>
      <c r="M901" t="s">
        <v>128</v>
      </c>
      <c r="N901">
        <v>7</v>
      </c>
      <c r="O901" t="s">
        <v>67</v>
      </c>
      <c r="P901" t="s">
        <v>479</v>
      </c>
      <c r="Q901" s="1">
        <f ca="1">IF(U$4=0,((('Attribute weighting'!$C$5*$I901+'Attribute weighting'!$D$5*$J901+'Attribute weighting'!$E$5*$L901)+('Attribute weighting'!$B$5*$G901))),(((0.4*$I901+0.3*$J901+0.7*$K901+0.05*$L901)+(0.75*($G901+38)))/2.2))</f>
        <v>41.000000000000007</v>
      </c>
      <c r="R901" t="s">
        <v>477</v>
      </c>
      <c r="S901" s="1">
        <f ca="1">(((0.4*$I901+0.3*$J901+0.7*$K901+0.05*$L901)/1.45))</f>
        <v>60.41379310344827</v>
      </c>
      <c r="T901" s="1" t="s">
        <v>478</v>
      </c>
      <c r="U901" s="1">
        <f>($G901+38)</f>
        <v>51</v>
      </c>
    </row>
    <row r="902" spans="1:21">
      <c r="A902" t="s">
        <v>51</v>
      </c>
      <c r="B902" t="s">
        <v>1429</v>
      </c>
      <c r="C902" t="s">
        <v>674</v>
      </c>
      <c r="D902" t="s">
        <v>198</v>
      </c>
      <c r="E902">
        <v>25</v>
      </c>
      <c r="F902">
        <v>69</v>
      </c>
      <c r="G902">
        <v>13</v>
      </c>
      <c r="H902">
        <v>13</v>
      </c>
      <c r="I902">
        <v>44</v>
      </c>
      <c r="J902">
        <v>38</v>
      </c>
      <c r="K902">
        <f>J902</f>
        <v>38</v>
      </c>
      <c r="L902">
        <v>38</v>
      </c>
      <c r="M902" t="s">
        <v>49</v>
      </c>
      <c r="N902">
        <v>3</v>
      </c>
      <c r="O902" t="s">
        <v>82</v>
      </c>
      <c r="P902" t="s">
        <v>479</v>
      </c>
      <c r="Q902" s="1">
        <f ca="1">IF(U$4=0,((('Attribute weighting'!$C$5*$I902+'Attribute weighting'!$D$5*$J902+'Attribute weighting'!$E$5*$L902)+('Attribute weighting'!$B$5*$G902))),(((0.4*$I902+0.3*$J902+0.7*$K902+0.05*$L902)+(0.75*($G902+38)))/2.2))</f>
        <v>28.9</v>
      </c>
      <c r="R902" t="s">
        <v>477</v>
      </c>
      <c r="S902" s="1">
        <f ca="1">(((0.4*$I902+0.3*$J902+0.7*$K902+0.05*$L902)/1.45))</f>
        <v>39.655172413793103</v>
      </c>
      <c r="T902" s="1" t="s">
        <v>478</v>
      </c>
      <c r="U902" s="1">
        <f>($G902+38)</f>
        <v>51</v>
      </c>
    </row>
    <row r="903" spans="1:21">
      <c r="A903" t="s">
        <v>54</v>
      </c>
      <c r="B903" t="s">
        <v>1430</v>
      </c>
      <c r="C903" t="s">
        <v>1343</v>
      </c>
      <c r="D903" t="s">
        <v>301</v>
      </c>
      <c r="E903">
        <v>38</v>
      </c>
      <c r="F903">
        <v>69</v>
      </c>
      <c r="G903">
        <v>50</v>
      </c>
      <c r="H903">
        <v>38</v>
      </c>
      <c r="I903">
        <v>38</v>
      </c>
      <c r="J903">
        <v>38</v>
      </c>
      <c r="K903" t="s">
        <v>57</v>
      </c>
      <c r="L903">
        <v>4</v>
      </c>
      <c r="M903">
        <v>6</v>
      </c>
      <c r="N903" t="s">
        <v>82</v>
      </c>
      <c r="P903" t="s">
        <v>478</v>
      </c>
      <c r="Q903" s="1">
        <f ca="1">IF(U$3=0,IF(H903&gt;88,G903+3,G903),((G903+0.2*H903)/1.15))</f>
        <v>50</v>
      </c>
      <c r="R903" t="s">
        <v>480</v>
      </c>
      <c r="S903" s="1">
        <f ca="1">('Attribute weighting'!$B$11*(E903)+'Attribute weighting'!$C$11*(G903)+'Attribute weighting'!$D$11*(J903))</f>
        <v>44.959999999999994</v>
      </c>
    </row>
    <row r="904" spans="1:21">
      <c r="A904" t="s">
        <v>59</v>
      </c>
      <c r="B904" t="s">
        <v>1431</v>
      </c>
      <c r="C904" t="s">
        <v>314</v>
      </c>
      <c r="D904" t="s">
        <v>188</v>
      </c>
      <c r="E904">
        <v>38</v>
      </c>
      <c r="F904">
        <v>69</v>
      </c>
      <c r="G904">
        <v>38</v>
      </c>
      <c r="H904">
        <v>31</v>
      </c>
      <c r="I904">
        <v>50</v>
      </c>
      <c r="J904">
        <v>25</v>
      </c>
      <c r="K904" t="s">
        <v>128</v>
      </c>
      <c r="L904">
        <v>2</v>
      </c>
      <c r="M904">
        <v>5</v>
      </c>
      <c r="N904" t="s">
        <v>108</v>
      </c>
      <c r="P904" t="s">
        <v>478</v>
      </c>
      <c r="Q904" s="1">
        <f ca="1">IF(U$3=0,IF(H904&gt;88,G904+3,G904),((G904+0.2*H904)/1.15))</f>
        <v>38</v>
      </c>
      <c r="R904" t="s">
        <v>480</v>
      </c>
      <c r="S904" s="1">
        <f ca="1">('Attribute weighting'!$B$11*(E904)+'Attribute weighting'!$C$11*(G904)+'Attribute weighting'!$D$11*(J904))</f>
        <v>33.19</v>
      </c>
    </row>
    <row r="905" spans="1:21">
      <c r="A905" t="s">
        <v>64</v>
      </c>
      <c r="B905" t="s">
        <v>1432</v>
      </c>
      <c r="C905" t="s">
        <v>516</v>
      </c>
      <c r="D905" t="s">
        <v>306</v>
      </c>
      <c r="E905">
        <v>38</v>
      </c>
      <c r="F905">
        <v>69</v>
      </c>
      <c r="G905">
        <v>44</v>
      </c>
      <c r="H905">
        <v>25</v>
      </c>
      <c r="I905">
        <v>50</v>
      </c>
      <c r="J905">
        <v>25</v>
      </c>
      <c r="K905" t="s">
        <v>250</v>
      </c>
      <c r="L905">
        <v>2</v>
      </c>
      <c r="M905">
        <v>7</v>
      </c>
      <c r="N905" t="s">
        <v>108</v>
      </c>
      <c r="P905" t="s">
        <v>478</v>
      </c>
      <c r="Q905" s="1">
        <f ca="1">IF(U$3=0,IF(H905&gt;88,G905+3,G905),((G905+0.2*H905)/1.15))</f>
        <v>44</v>
      </c>
      <c r="R905" t="s">
        <v>480</v>
      </c>
      <c r="S905" s="1">
        <f ca="1">('Attribute weighting'!$B$11*(E905)+'Attribute weighting'!$C$11*(G905)+'Attribute weighting'!$D$11*(J905))</f>
        <v>36.67</v>
      </c>
    </row>
    <row r="906" spans="1:21">
      <c r="A906" t="s">
        <v>68</v>
      </c>
      <c r="B906" t="s">
        <v>1433</v>
      </c>
      <c r="C906" t="s">
        <v>103</v>
      </c>
      <c r="D906" t="s">
        <v>127</v>
      </c>
      <c r="E906">
        <v>38</v>
      </c>
      <c r="F906">
        <v>69</v>
      </c>
      <c r="G906">
        <v>44</v>
      </c>
      <c r="H906">
        <v>31</v>
      </c>
      <c r="I906">
        <v>50</v>
      </c>
      <c r="J906">
        <v>50</v>
      </c>
      <c r="K906" t="s">
        <v>250</v>
      </c>
      <c r="L906">
        <v>6</v>
      </c>
      <c r="M906">
        <v>7</v>
      </c>
      <c r="N906" t="s">
        <v>286</v>
      </c>
      <c r="P906" t="s">
        <v>478</v>
      </c>
      <c r="Q906" s="1">
        <f ca="1">IF(U$3=0,IF(H906&gt;88,G906+3,G906),((G906+0.2*H906)/1.15))</f>
        <v>44</v>
      </c>
      <c r="R906" t="s">
        <v>480</v>
      </c>
      <c r="S906" s="1">
        <f ca="1">('Attribute weighting'!$B$11*(E906)+'Attribute weighting'!$C$11*(G906)+'Attribute weighting'!$D$11*(J906))</f>
        <v>45.92</v>
      </c>
    </row>
    <row r="907" spans="1:21">
      <c r="A907" t="s">
        <v>71</v>
      </c>
      <c r="B907" t="s">
        <v>1434</v>
      </c>
      <c r="C907" t="s">
        <v>93</v>
      </c>
      <c r="D907" t="s">
        <v>91</v>
      </c>
      <c r="E907">
        <v>44</v>
      </c>
      <c r="F907">
        <v>69</v>
      </c>
      <c r="G907">
        <v>56</v>
      </c>
      <c r="H907">
        <v>13</v>
      </c>
      <c r="I907">
        <v>50</v>
      </c>
      <c r="J907">
        <v>81</v>
      </c>
      <c r="K907" t="s">
        <v>62</v>
      </c>
      <c r="L907">
        <v>11</v>
      </c>
      <c r="M907">
        <v>12</v>
      </c>
      <c r="N907" t="s">
        <v>203</v>
      </c>
      <c r="S907" s="1">
        <f ca="1">('Attribute weighting'!$B$11*(E907)+'Attribute weighting'!$C$11*(G907)+'Attribute weighting'!$D$11*(J907))</f>
        <v>64.650000000000006</v>
      </c>
    </row>
    <row r="908" spans="1:21">
      <c r="A908" t="s">
        <v>76</v>
      </c>
      <c r="B908" t="s">
        <v>288</v>
      </c>
      <c r="C908" t="s">
        <v>152</v>
      </c>
      <c r="D908" t="s">
        <v>73</v>
      </c>
      <c r="E908">
        <v>44</v>
      </c>
      <c r="F908">
        <v>69</v>
      </c>
      <c r="G908">
        <v>56</v>
      </c>
      <c r="H908">
        <v>13</v>
      </c>
      <c r="I908">
        <v>50</v>
      </c>
      <c r="J908">
        <v>75</v>
      </c>
      <c r="K908" t="s">
        <v>150</v>
      </c>
      <c r="L908">
        <v>10</v>
      </c>
      <c r="M908">
        <v>13</v>
      </c>
      <c r="N908" t="s">
        <v>286</v>
      </c>
      <c r="S908" s="1">
        <f ca="1">('Attribute weighting'!$B$11*(E908)+'Attribute weighting'!$C$11*(G908)+'Attribute weighting'!$D$11*(J908))</f>
        <v>62.43</v>
      </c>
    </row>
    <row r="909" spans="1:21">
      <c r="A909" t="s">
        <v>79</v>
      </c>
      <c r="B909" t="s">
        <v>1435</v>
      </c>
      <c r="C909" t="s">
        <v>577</v>
      </c>
      <c r="D909" t="s">
        <v>239</v>
      </c>
      <c r="E909">
        <v>25</v>
      </c>
      <c r="F909">
        <v>69</v>
      </c>
      <c r="G909">
        <v>25</v>
      </c>
      <c r="H909">
        <v>13</v>
      </c>
      <c r="I909">
        <v>50</v>
      </c>
      <c r="J909">
        <v>44</v>
      </c>
      <c r="K909" t="s">
        <v>150</v>
      </c>
      <c r="L909">
        <v>5</v>
      </c>
      <c r="M909">
        <v>8</v>
      </c>
      <c r="N909" t="s">
        <v>67</v>
      </c>
      <c r="S909" s="1">
        <f ca="1">('Attribute weighting'!$B$11*(E909)+'Attribute weighting'!$C$11*(G909)+'Attribute weighting'!$D$11*(J909))</f>
        <v>32.03</v>
      </c>
    </row>
    <row r="910" spans="1:21">
      <c r="A910" t="s">
        <v>83</v>
      </c>
      <c r="B910" t="s">
        <v>1436</v>
      </c>
      <c r="C910" t="s">
        <v>161</v>
      </c>
      <c r="D910" t="s">
        <v>88</v>
      </c>
      <c r="E910">
        <v>31</v>
      </c>
      <c r="F910">
        <v>69</v>
      </c>
      <c r="G910">
        <v>31</v>
      </c>
      <c r="H910">
        <v>13</v>
      </c>
      <c r="I910">
        <v>50</v>
      </c>
      <c r="J910">
        <v>44</v>
      </c>
      <c r="K910" t="s">
        <v>150</v>
      </c>
      <c r="L910">
        <v>5</v>
      </c>
      <c r="M910">
        <v>11</v>
      </c>
      <c r="N910" t="s">
        <v>67</v>
      </c>
      <c r="S910" s="1">
        <f ca="1">('Attribute weighting'!$B$11*(E910)+'Attribute weighting'!$C$11*(G910)+'Attribute weighting'!$D$11*(J910))</f>
        <v>35.81</v>
      </c>
    </row>
    <row r="911" spans="1:21">
      <c r="A911" t="s">
        <v>86</v>
      </c>
      <c r="B911" t="s">
        <v>1437</v>
      </c>
      <c r="C911" t="s">
        <v>651</v>
      </c>
      <c r="D911" t="s">
        <v>85</v>
      </c>
      <c r="E911">
        <v>25</v>
      </c>
      <c r="F911">
        <v>69</v>
      </c>
      <c r="G911">
        <v>19</v>
      </c>
      <c r="H911">
        <v>56</v>
      </c>
      <c r="I911">
        <v>50</v>
      </c>
      <c r="J911">
        <v>56</v>
      </c>
      <c r="K911" t="s">
        <v>150</v>
      </c>
      <c r="L911">
        <v>7</v>
      </c>
      <c r="M911">
        <v>8</v>
      </c>
      <c r="N911" t="s">
        <v>286</v>
      </c>
      <c r="S911" s="1">
        <f ca="1">('Attribute weighting'!$B$11*(E911)+'Attribute weighting'!$C$11*(G911)+'Attribute weighting'!$D$11*(J911))</f>
        <v>32.989999999999995</v>
      </c>
    </row>
    <row r="912" spans="1:21">
      <c r="A912" t="s">
        <v>89</v>
      </c>
      <c r="B912" t="s">
        <v>1438</v>
      </c>
      <c r="C912" t="s">
        <v>87</v>
      </c>
      <c r="D912" t="s">
        <v>208</v>
      </c>
      <c r="E912">
        <v>25</v>
      </c>
      <c r="F912">
        <v>69</v>
      </c>
      <c r="G912">
        <v>19</v>
      </c>
      <c r="H912">
        <v>44</v>
      </c>
      <c r="I912">
        <v>50</v>
      </c>
      <c r="J912">
        <v>31</v>
      </c>
      <c r="K912" t="s">
        <v>150</v>
      </c>
      <c r="L912">
        <v>3</v>
      </c>
      <c r="M912">
        <v>6</v>
      </c>
      <c r="N912" t="s">
        <v>108</v>
      </c>
      <c r="S912" s="1">
        <f ca="1">('Attribute weighting'!$B$11*(E912)+'Attribute weighting'!$C$11*(G912)+'Attribute weighting'!$D$11*(J912))</f>
        <v>23.740000000000002</v>
      </c>
    </row>
    <row r="913" spans="1:19">
      <c r="A913" t="s">
        <v>92</v>
      </c>
      <c r="B913" t="s">
        <v>810</v>
      </c>
      <c r="C913" t="s">
        <v>307</v>
      </c>
      <c r="D913" t="s">
        <v>121</v>
      </c>
      <c r="E913">
        <v>25</v>
      </c>
      <c r="F913">
        <v>69</v>
      </c>
      <c r="G913">
        <v>38</v>
      </c>
      <c r="H913">
        <v>63</v>
      </c>
      <c r="R913" s="1">
        <f>MAX(Q901:Q902)</f>
        <v>41.000000000000007</v>
      </c>
      <c r="S913" t="s">
        <v>475</v>
      </c>
    </row>
    <row r="914" spans="1:19">
      <c r="A914" t="s">
        <v>95</v>
      </c>
      <c r="B914" t="s">
        <v>1439</v>
      </c>
      <c r="C914" t="s">
        <v>583</v>
      </c>
      <c r="D914" t="s">
        <v>96</v>
      </c>
      <c r="E914">
        <v>25</v>
      </c>
      <c r="F914">
        <v>69</v>
      </c>
      <c r="G914">
        <v>31</v>
      </c>
      <c r="H914">
        <v>50</v>
      </c>
      <c r="R914" s="1">
        <f>MAX(Q903:Q906)</f>
        <v>50</v>
      </c>
      <c r="S914" t="s">
        <v>476</v>
      </c>
    </row>
    <row r="915" spans="1:19">
      <c r="A915" t="s">
        <v>97</v>
      </c>
      <c r="B915" t="s">
        <v>1440</v>
      </c>
      <c r="C915" t="s">
        <v>213</v>
      </c>
      <c r="D915" t="s">
        <v>218</v>
      </c>
      <c r="E915">
        <v>25</v>
      </c>
      <c r="F915">
        <v>69</v>
      </c>
      <c r="G915">
        <v>25</v>
      </c>
      <c r="H915">
        <v>56</v>
      </c>
      <c r="R915" s="1">
        <f>U901</f>
        <v>51</v>
      </c>
      <c r="S915" t="s">
        <v>481</v>
      </c>
    </row>
    <row r="916" spans="1:19">
      <c r="A916" t="s">
        <v>100</v>
      </c>
      <c r="B916" t="s">
        <v>1441</v>
      </c>
      <c r="C916" t="s">
        <v>249</v>
      </c>
      <c r="D916" t="s">
        <v>217</v>
      </c>
      <c r="E916">
        <v>25</v>
      </c>
      <c r="F916">
        <v>69</v>
      </c>
      <c r="G916">
        <v>25</v>
      </c>
      <c r="H916">
        <v>63</v>
      </c>
      <c r="R916" s="1">
        <f>0.7*MAX(S904:S912)+0.3*LARGE(S907:S912,2)</f>
        <v>63.984000000000002</v>
      </c>
      <c r="S916" t="s">
        <v>1636</v>
      </c>
    </row>
    <row r="917" spans="1:19">
      <c r="A917" t="s">
        <v>102</v>
      </c>
      <c r="B917" t="s">
        <v>1442</v>
      </c>
      <c r="C917" t="s">
        <v>206</v>
      </c>
      <c r="D917" t="s">
        <v>308</v>
      </c>
      <c r="E917">
        <v>25</v>
      </c>
      <c r="F917">
        <v>69</v>
      </c>
      <c r="G917">
        <v>31</v>
      </c>
      <c r="H917">
        <v>63</v>
      </c>
      <c r="R917" s="1">
        <f>(AVERAGE(H913:H917)+MIN(H913,H913:H917))/2</f>
        <v>54.5</v>
      </c>
      <c r="S917" t="s">
        <v>470</v>
      </c>
    </row>
    <row r="918" spans="1:19">
      <c r="A918" t="s">
        <v>105</v>
      </c>
      <c r="B918" t="s">
        <v>1443</v>
      </c>
      <c r="C918" t="s">
        <v>60</v>
      </c>
      <c r="D918" t="s">
        <v>247</v>
      </c>
      <c r="E918">
        <v>25</v>
      </c>
      <c r="F918">
        <v>31</v>
      </c>
      <c r="G918">
        <v>38</v>
      </c>
      <c r="H918">
        <v>38</v>
      </c>
      <c r="I918">
        <v>19</v>
      </c>
      <c r="J918">
        <v>31</v>
      </c>
      <c r="K918" t="s">
        <v>359</v>
      </c>
      <c r="L918" t="s">
        <v>67</v>
      </c>
      <c r="P918" s="1">
        <f ca="1">IF(U$3=0,'Attribute weighting'!$B$15*E918+'Attribute weighting'!$C$15*F918+'Attribute weighting'!$D$15*G918+'Attribute weighting'!$E$15*H918+'Attribute weighting'!$F$15*I918,E918+F918+0.5*G918+0.5*H918+3*I918)</f>
        <v>33.050000000000004</v>
      </c>
      <c r="R918" s="1"/>
    </row>
    <row r="919" spans="1:19">
      <c r="A919" t="s">
        <v>109</v>
      </c>
      <c r="B919" t="s">
        <v>1444</v>
      </c>
      <c r="C919" t="s">
        <v>240</v>
      </c>
      <c r="D919" t="s">
        <v>110</v>
      </c>
      <c r="E919">
        <v>25</v>
      </c>
      <c r="F919">
        <v>31</v>
      </c>
      <c r="G919">
        <v>38</v>
      </c>
      <c r="H919">
        <v>50</v>
      </c>
      <c r="I919">
        <v>19</v>
      </c>
      <c r="J919">
        <v>31</v>
      </c>
      <c r="K919" t="s">
        <v>359</v>
      </c>
      <c r="L919" t="s">
        <v>67</v>
      </c>
      <c r="P919" s="1">
        <f ca="1">IF(U$3=0,'Attribute weighting'!$B$15*E919+'Attribute weighting'!$C$15*F919+'Attribute weighting'!$D$15*G919+'Attribute weighting'!$E$15*H919+'Attribute weighting'!$F$15*I919,E919+F919+0.5*G919+0.5*H919+3*I919)</f>
        <v>39.050000000000004</v>
      </c>
      <c r="R919" s="1"/>
    </row>
    <row r="920" spans="1:19">
      <c r="A920" t="s">
        <v>111</v>
      </c>
      <c r="B920" t="s">
        <v>1445</v>
      </c>
      <c r="C920" t="s">
        <v>69</v>
      </c>
      <c r="D920" t="s">
        <v>215</v>
      </c>
      <c r="E920">
        <v>25</v>
      </c>
      <c r="F920">
        <v>31</v>
      </c>
      <c r="G920">
        <v>38</v>
      </c>
      <c r="H920">
        <v>44</v>
      </c>
      <c r="I920">
        <v>19</v>
      </c>
      <c r="J920">
        <v>44</v>
      </c>
      <c r="K920" t="s">
        <v>332</v>
      </c>
      <c r="L920" t="s">
        <v>67</v>
      </c>
      <c r="P920" s="1">
        <f ca="1">IF(U$3=0,'Attribute weighting'!$B$15*E920+'Attribute weighting'!$C$15*F920+'Attribute weighting'!$D$15*G920+'Attribute weighting'!$E$15*H920+'Attribute weighting'!$F$15*I920,E920+F920+0.5*G920+0.5*H920+3*I920)</f>
        <v>36.050000000000004</v>
      </c>
      <c r="R920" s="1"/>
    </row>
    <row r="921" spans="1:19">
      <c r="A921" t="s">
        <v>114</v>
      </c>
      <c r="B921" t="s">
        <v>1446</v>
      </c>
      <c r="C921" t="s">
        <v>316</v>
      </c>
      <c r="D921" t="s">
        <v>222</v>
      </c>
      <c r="E921">
        <v>25</v>
      </c>
      <c r="F921">
        <v>31</v>
      </c>
      <c r="G921">
        <v>38</v>
      </c>
      <c r="H921">
        <v>38</v>
      </c>
      <c r="I921">
        <v>19</v>
      </c>
      <c r="J921">
        <v>31</v>
      </c>
      <c r="K921" t="s">
        <v>922</v>
      </c>
      <c r="L921" t="s">
        <v>63</v>
      </c>
      <c r="P921" s="1">
        <f ca="1">IF(U$3=0,'Attribute weighting'!$B$18*E921+'Attribute weighting'!$C$18*F921+'Attribute weighting'!$D$18*G921+'Attribute weighting'!$E$18*H921+'Attribute weighting'!$F$18*I921,E921+F921+0.5*G921+0.5*H921+3*I921)</f>
        <v>27.67</v>
      </c>
      <c r="R921" s="1">
        <f ca="1">(0.3*AVERAGE(P918:P920)+0.7*MAX(P918:P920))</f>
        <v>38.150000000000006</v>
      </c>
      <c r="S921" t="s">
        <v>1701</v>
      </c>
    </row>
    <row r="922" spans="1:19">
      <c r="A922" t="s">
        <v>116</v>
      </c>
      <c r="B922" t="s">
        <v>1447</v>
      </c>
      <c r="C922" t="s">
        <v>291</v>
      </c>
      <c r="D922" t="s">
        <v>258</v>
      </c>
      <c r="E922">
        <v>25</v>
      </c>
      <c r="F922">
        <v>31</v>
      </c>
      <c r="G922">
        <v>38</v>
      </c>
      <c r="H922">
        <v>38</v>
      </c>
      <c r="I922">
        <v>19</v>
      </c>
      <c r="J922">
        <v>25</v>
      </c>
      <c r="K922" t="s">
        <v>711</v>
      </c>
      <c r="L922" t="s">
        <v>63</v>
      </c>
      <c r="P922" s="1">
        <f ca="1">IF(U$3=0,'Attribute weighting'!$B$18*E922+'Attribute weighting'!$C$18*F922+'Attribute weighting'!$D$18*G922+'Attribute weighting'!$E$18*H922+'Attribute weighting'!$F$18*I922,E922+F922+0.5*G922+0.5*H922+3*I922)</f>
        <v>27.67</v>
      </c>
      <c r="R922" s="1">
        <f ca="1">(AVERAGE(E921:E924)+AVERAGE(F921:F924)+(0.5*AVERAGE(G921:G924)))</f>
        <v>85.25</v>
      </c>
      <c r="S922" t="s">
        <v>471</v>
      </c>
    </row>
    <row r="923" spans="1:19">
      <c r="A923" t="s">
        <v>119</v>
      </c>
      <c r="B923" t="s">
        <v>1448</v>
      </c>
      <c r="C923" t="s">
        <v>138</v>
      </c>
      <c r="D923" t="s">
        <v>223</v>
      </c>
      <c r="E923">
        <v>25</v>
      </c>
      <c r="F923">
        <v>31</v>
      </c>
      <c r="G923">
        <v>38</v>
      </c>
      <c r="H923">
        <v>31</v>
      </c>
      <c r="I923">
        <v>19</v>
      </c>
      <c r="J923">
        <v>25</v>
      </c>
      <c r="K923" t="s">
        <v>711</v>
      </c>
      <c r="L923" t="s">
        <v>63</v>
      </c>
      <c r="P923" s="1">
        <f ca="1">IF(U$3=0,'Attribute weighting'!$B$18*E923+'Attribute weighting'!$C$18*F923+'Attribute weighting'!$D$18*G923+'Attribute weighting'!$E$18*H923+'Attribute weighting'!$F$18*I923,E923+F923+0.5*G923+0.5*H923+3*I923)</f>
        <v>27.320000000000004</v>
      </c>
      <c r="R923" s="1">
        <f ca="1">0.3*AVERAGE(H921:H924)+0.7*MAX(H921:H924)</f>
        <v>61.5</v>
      </c>
      <c r="S923" t="s">
        <v>486</v>
      </c>
    </row>
    <row r="924" spans="1:19">
      <c r="A924" t="s">
        <v>122</v>
      </c>
      <c r="B924" t="s">
        <v>1449</v>
      </c>
      <c r="C924" t="s">
        <v>651</v>
      </c>
      <c r="D924" t="s">
        <v>124</v>
      </c>
      <c r="E924">
        <v>38</v>
      </c>
      <c r="F924">
        <v>50</v>
      </c>
      <c r="G924">
        <v>56</v>
      </c>
      <c r="H924">
        <v>69</v>
      </c>
      <c r="I924">
        <v>19</v>
      </c>
      <c r="J924">
        <v>69</v>
      </c>
      <c r="K924" t="s">
        <v>1450</v>
      </c>
      <c r="L924" t="s">
        <v>63</v>
      </c>
      <c r="P924" s="1">
        <f ca="1">IF(U$3=0,'Attribute weighting'!$B$18*E924+'Attribute weighting'!$C$18*F924+'Attribute weighting'!$D$18*G924+'Attribute weighting'!$E$18*H924+'Attribute weighting'!$F$18*I924,E924+F924+0.5*G924+0.5*H924+3*I924)</f>
        <v>41.39</v>
      </c>
      <c r="R924" s="1">
        <f ca="1">0.3*AVERAGE(I921:I924)+0.7*MAX(I921:I924)</f>
        <v>19</v>
      </c>
      <c r="S924" t="s">
        <v>487</v>
      </c>
    </row>
    <row r="925" spans="1:19">
      <c r="A925" t="s">
        <v>126</v>
      </c>
      <c r="B925" t="s">
        <v>1451</v>
      </c>
      <c r="C925" t="s">
        <v>363</v>
      </c>
      <c r="D925" t="s">
        <v>220</v>
      </c>
      <c r="E925">
        <v>31</v>
      </c>
      <c r="F925">
        <v>38</v>
      </c>
      <c r="G925">
        <v>50</v>
      </c>
      <c r="H925">
        <v>31</v>
      </c>
      <c r="I925">
        <v>56</v>
      </c>
      <c r="J925">
        <v>31</v>
      </c>
      <c r="K925" t="s">
        <v>66</v>
      </c>
      <c r="L925" t="s">
        <v>930</v>
      </c>
      <c r="P925" s="1">
        <f ca="1">IF(U$3=0,'Attribute weighting'!$B$21*E925+'Attribute weighting'!$C$21*F925+'Attribute weighting'!$D$21*G925+'Attribute weighting'!$E$21*H925+'Attribute weighting'!$F$21*I925,E925+F925+0.5*G925+0.5*H925+3*I925)</f>
        <v>42.625</v>
      </c>
      <c r="R925" s="1">
        <f ca="1">'Attribute weighting'!$A$32*(LARGE(P921:P924,1))+'Attribute weighting'!$B$32*(LARGE(P921:P924,2))+'Attribute weighting'!$C$32*(LARGE(P921:P924,3))+'Attribute weighting'!$D$32*(LARGE(P921:P924,4))</f>
        <v>33.088000000000001</v>
      </c>
      <c r="S925" t="s">
        <v>488</v>
      </c>
    </row>
    <row r="926" spans="1:19">
      <c r="A926" t="s">
        <v>129</v>
      </c>
      <c r="B926" t="s">
        <v>1452</v>
      </c>
      <c r="C926" t="s">
        <v>224</v>
      </c>
      <c r="D926" t="s">
        <v>70</v>
      </c>
      <c r="E926">
        <v>25</v>
      </c>
      <c r="F926">
        <v>31</v>
      </c>
      <c r="G926">
        <v>38</v>
      </c>
      <c r="H926">
        <v>31</v>
      </c>
      <c r="I926">
        <v>38</v>
      </c>
      <c r="J926">
        <v>38</v>
      </c>
      <c r="K926" t="s">
        <v>66</v>
      </c>
      <c r="L926" t="s">
        <v>58</v>
      </c>
      <c r="P926" s="1">
        <f ca="1">IF(U$3=0,'Attribute weighting'!$B$21*E926+'Attribute weighting'!$C$21*F926+'Attribute weighting'!$D$21*G926+'Attribute weighting'!$E$21*H926+'Attribute weighting'!$F$21*I926,E926+F926+0.5*G926+0.5*H926+3*I926)</f>
        <v>32.15</v>
      </c>
      <c r="R926" s="1">
        <f ca="1">(AVERAGE(E925:E928)+AVERAGE(F925:F928)+(0.5*AVERAGE(G925:G928)))/2.5</f>
        <v>33.450000000000003</v>
      </c>
      <c r="S926" t="s">
        <v>472</v>
      </c>
    </row>
    <row r="927" spans="1:19">
      <c r="A927" t="s">
        <v>132</v>
      </c>
      <c r="B927" t="s">
        <v>1453</v>
      </c>
      <c r="C927" t="s">
        <v>872</v>
      </c>
      <c r="D927" t="s">
        <v>264</v>
      </c>
      <c r="E927">
        <v>25</v>
      </c>
      <c r="F927">
        <v>31</v>
      </c>
      <c r="G927">
        <v>31</v>
      </c>
      <c r="H927">
        <v>44</v>
      </c>
      <c r="I927">
        <v>44</v>
      </c>
      <c r="J927">
        <v>31</v>
      </c>
      <c r="K927" t="s">
        <v>62</v>
      </c>
      <c r="L927" t="s">
        <v>245</v>
      </c>
      <c r="P927" s="1">
        <f ca="1">IF(U$3=0,'Attribute weighting'!$B$21*E927+'Attribute weighting'!$C$21*F927+'Attribute weighting'!$D$21*G927+'Attribute weighting'!$E$21*H927+'Attribute weighting'!$F$21*I927,E927+F927+0.5*G927+0.5*H927+3*I927)</f>
        <v>34.549999999999997</v>
      </c>
      <c r="R927" s="1">
        <f ca="1">0.7*MAX(I925:I928)+0.3*AVERAGE(I925:I928)</f>
        <v>53.749999999999993</v>
      </c>
      <c r="S927" t="s">
        <v>473</v>
      </c>
    </row>
    <row r="928" spans="1:19">
      <c r="A928" t="s">
        <v>135</v>
      </c>
      <c r="B928" t="s">
        <v>1454</v>
      </c>
      <c r="C928" t="s">
        <v>252</v>
      </c>
      <c r="D928" t="s">
        <v>61</v>
      </c>
      <c r="E928">
        <v>31</v>
      </c>
      <c r="F928">
        <v>38</v>
      </c>
      <c r="G928">
        <v>50</v>
      </c>
      <c r="H928">
        <v>31</v>
      </c>
      <c r="I928">
        <v>56</v>
      </c>
      <c r="J928">
        <v>44</v>
      </c>
      <c r="K928" t="s">
        <v>66</v>
      </c>
      <c r="L928" t="s">
        <v>930</v>
      </c>
      <c r="P928" s="1">
        <f ca="1">IF(U$3=0,'Attribute weighting'!$B$21*E928+'Attribute weighting'!$C$21*F928+'Attribute weighting'!$D$21*G928+'Attribute weighting'!$E$21*H928+'Attribute weighting'!$F$21*I928,E928+F928+0.5*G928+0.5*H928+3*I928)</f>
        <v>42.625</v>
      </c>
      <c r="R928" s="1">
        <f ca="1">0.4*MAX(H925:H928)+0.4*MIN(H925:H928)+0.2*AVERAGE(H925:H928)</f>
        <v>36.85</v>
      </c>
      <c r="S928" t="s">
        <v>474</v>
      </c>
    </row>
    <row r="929" spans="1:32">
      <c r="A929" t="s">
        <v>137</v>
      </c>
      <c r="B929" t="s">
        <v>1455</v>
      </c>
      <c r="C929" t="s">
        <v>305</v>
      </c>
      <c r="D929" t="s">
        <v>321</v>
      </c>
      <c r="E929">
        <v>56</v>
      </c>
      <c r="F929">
        <v>81</v>
      </c>
      <c r="G929">
        <v>81</v>
      </c>
      <c r="H929">
        <v>31</v>
      </c>
      <c r="I929">
        <v>19</v>
      </c>
      <c r="J929">
        <v>25</v>
      </c>
      <c r="K929" t="s">
        <v>1179</v>
      </c>
      <c r="R929" s="1">
        <f ca="1">'Attribute weighting'!$A$35*(LARGE(P925:P928,1))+'Attribute weighting'!$B$35*(LARGE(P925:P928,2))+'Attribute weighting'!$C$35*(LARGE(P925:P928,3))+'Attribute weighting'!$D$35*(LARGE(P925:P928,4))</f>
        <v>40.769999999999996</v>
      </c>
      <c r="S929" t="s">
        <v>485</v>
      </c>
    </row>
    <row r="930" spans="1:32">
      <c r="A930" t="s">
        <v>141</v>
      </c>
      <c r="B930" t="s">
        <v>1456</v>
      </c>
      <c r="C930" t="s">
        <v>197</v>
      </c>
      <c r="D930" t="s">
        <v>143</v>
      </c>
      <c r="E930">
        <v>25</v>
      </c>
      <c r="F930">
        <v>56</v>
      </c>
      <c r="G930">
        <v>44</v>
      </c>
      <c r="H930">
        <v>31</v>
      </c>
      <c r="I930">
        <v>19</v>
      </c>
      <c r="J930">
        <v>50</v>
      </c>
      <c r="K930" t="s">
        <v>549</v>
      </c>
    </row>
    <row r="931" spans="1:32">
      <c r="A931" t="s">
        <v>145</v>
      </c>
      <c r="B931" t="s">
        <v>634</v>
      </c>
    </row>
    <row r="932" spans="1:32">
      <c r="A932" t="s">
        <v>147</v>
      </c>
      <c r="B932" t="s">
        <v>675</v>
      </c>
    </row>
    <row r="934" spans="1:32">
      <c r="A934" t="s">
        <v>1457</v>
      </c>
      <c r="B934" t="s">
        <v>45</v>
      </c>
    </row>
    <row r="935" spans="1:32">
      <c r="A935" t="s">
        <v>1458</v>
      </c>
      <c r="B935" t="s">
        <v>1459</v>
      </c>
      <c r="Q935" s="1"/>
      <c r="S935" s="1"/>
    </row>
    <row r="936" spans="1:32">
      <c r="A936" t="s">
        <v>46</v>
      </c>
      <c r="B936" t="s">
        <v>1461</v>
      </c>
      <c r="C936" t="s">
        <v>351</v>
      </c>
      <c r="D936" t="s">
        <v>81</v>
      </c>
      <c r="E936">
        <v>25</v>
      </c>
      <c r="F936">
        <v>69</v>
      </c>
      <c r="G936">
        <v>13</v>
      </c>
      <c r="H936">
        <v>13</v>
      </c>
      <c r="I936">
        <v>44</v>
      </c>
      <c r="J936">
        <v>44</v>
      </c>
      <c r="K936">
        <f>J936</f>
        <v>44</v>
      </c>
      <c r="L936">
        <v>38</v>
      </c>
      <c r="M936" t="s">
        <v>49</v>
      </c>
      <c r="N936">
        <v>6</v>
      </c>
      <c r="O936" t="s">
        <v>82</v>
      </c>
      <c r="P936" t="s">
        <v>479</v>
      </c>
      <c r="Q936" s="1">
        <f ca="1">IF(U$4=0,((('Attribute weighting'!$C$5*$I936+'Attribute weighting'!$D$5*$J936+'Attribute weighting'!$E$5*$L936)+('Attribute weighting'!$B$5*$G936))),(((0.4*$I936+0.3*$J936+0.7*$K936+0.05*$L936)+(0.75*($G936+38)))/2.2))</f>
        <v>31.3</v>
      </c>
      <c r="R936" t="s">
        <v>477</v>
      </c>
      <c r="S936" s="1">
        <f ca="1">(((0.4*$I936+0.3*$J936+0.7*$K936+0.05*$L936)/1.45))</f>
        <v>43.793103448275858</v>
      </c>
      <c r="T936" s="1" t="s">
        <v>478</v>
      </c>
      <c r="U936" s="1">
        <f>($G936+38)</f>
        <v>51</v>
      </c>
    </row>
    <row r="937" spans="1:32">
      <c r="A937" t="s">
        <v>51</v>
      </c>
      <c r="B937" t="s">
        <v>1460</v>
      </c>
      <c r="C937" t="s">
        <v>195</v>
      </c>
      <c r="D937" t="s">
        <v>228</v>
      </c>
      <c r="E937">
        <v>25</v>
      </c>
      <c r="F937">
        <v>69</v>
      </c>
      <c r="G937">
        <v>13</v>
      </c>
      <c r="H937">
        <v>13</v>
      </c>
      <c r="I937">
        <v>44</v>
      </c>
      <c r="J937">
        <v>38</v>
      </c>
      <c r="K937">
        <f>J937</f>
        <v>38</v>
      </c>
      <c r="L937">
        <v>50</v>
      </c>
      <c r="M937" t="s">
        <v>49</v>
      </c>
      <c r="N937">
        <v>3</v>
      </c>
      <c r="O937" t="s">
        <v>82</v>
      </c>
      <c r="P937" t="s">
        <v>479</v>
      </c>
      <c r="Q937" s="1">
        <f ca="1">IF(U$4=0,((('Attribute weighting'!$C$5*$I937+'Attribute weighting'!$D$5*$J937+'Attribute weighting'!$E$5*$L937)+('Attribute weighting'!$B$5*$G937))),(((0.4*$I937+0.3*$J937+0.7*$K937+0.05*$L937)+(0.75*($G937+38)))/2.2))</f>
        <v>29.5</v>
      </c>
      <c r="R937" t="s">
        <v>477</v>
      </c>
      <c r="S937" s="1">
        <f ca="1">(((0.4*$I937+0.3*$J937+0.7*$K937+0.05*$L937)/1.45))</f>
        <v>40.068965517241374</v>
      </c>
      <c r="T937" s="1" t="s">
        <v>478</v>
      </c>
      <c r="U937" s="1">
        <f>($G937+38)</f>
        <v>51</v>
      </c>
    </row>
    <row r="938" spans="1:32">
      <c r="A938" t="s">
        <v>54</v>
      </c>
      <c r="B938" t="s">
        <v>1462</v>
      </c>
      <c r="C938" t="s">
        <v>577</v>
      </c>
      <c r="D938" t="s">
        <v>153</v>
      </c>
      <c r="E938">
        <v>44</v>
      </c>
      <c r="F938">
        <v>69</v>
      </c>
      <c r="G938">
        <v>25</v>
      </c>
      <c r="H938">
        <v>94</v>
      </c>
      <c r="I938">
        <v>50</v>
      </c>
      <c r="J938">
        <v>31</v>
      </c>
      <c r="K938" t="s">
        <v>74</v>
      </c>
      <c r="L938">
        <v>3</v>
      </c>
      <c r="M938">
        <v>6</v>
      </c>
      <c r="N938" t="s">
        <v>63</v>
      </c>
      <c r="P938" t="s">
        <v>478</v>
      </c>
      <c r="Q938" s="1">
        <f ca="1">IF(U$3=0,IF(H938&gt;88,G938+3,G938),((G938+0.2*H938)/1.15))</f>
        <v>28</v>
      </c>
      <c r="R938" t="s">
        <v>480</v>
      </c>
      <c r="S938" s="1">
        <f ca="1">('Attribute weighting'!$B$11*(E938)+'Attribute weighting'!$C$11*(G938)+'Attribute weighting'!$D$11*(J938))</f>
        <v>28.17</v>
      </c>
    </row>
    <row r="939" spans="1:32">
      <c r="A939" t="s">
        <v>59</v>
      </c>
      <c r="B939" t="s">
        <v>1463</v>
      </c>
      <c r="C939" t="s">
        <v>154</v>
      </c>
      <c r="D939" t="s">
        <v>188</v>
      </c>
      <c r="E939">
        <v>38</v>
      </c>
      <c r="F939">
        <v>69</v>
      </c>
      <c r="G939">
        <v>50</v>
      </c>
      <c r="H939">
        <v>25</v>
      </c>
      <c r="I939">
        <v>50</v>
      </c>
      <c r="J939">
        <v>25</v>
      </c>
      <c r="K939" t="s">
        <v>66</v>
      </c>
      <c r="L939">
        <v>2</v>
      </c>
      <c r="M939">
        <v>7</v>
      </c>
      <c r="N939" t="s">
        <v>82</v>
      </c>
      <c r="P939" t="s">
        <v>478</v>
      </c>
      <c r="Q939" s="1">
        <f ca="1">IF(U$3=0,IF(H939&gt;88,G939+3,G939),((G939+0.2*H939)/1.15))</f>
        <v>50</v>
      </c>
      <c r="R939" t="s">
        <v>480</v>
      </c>
      <c r="S939" s="1">
        <f ca="1">('Attribute weighting'!$B$11*(E939)+'Attribute weighting'!$C$11*(G939)+'Attribute weighting'!$D$11*(J939))</f>
        <v>40.149999999999991</v>
      </c>
    </row>
    <row r="940" spans="1:32">
      <c r="A940" t="s">
        <v>64</v>
      </c>
      <c r="B940" t="s">
        <v>1464</v>
      </c>
      <c r="C940" t="s">
        <v>206</v>
      </c>
      <c r="D940" t="s">
        <v>155</v>
      </c>
      <c r="E940">
        <v>38</v>
      </c>
      <c r="F940">
        <v>69</v>
      </c>
      <c r="G940">
        <v>44</v>
      </c>
      <c r="H940">
        <v>25</v>
      </c>
      <c r="I940">
        <v>50</v>
      </c>
      <c r="J940">
        <v>31</v>
      </c>
      <c r="K940" t="s">
        <v>62</v>
      </c>
      <c r="L940">
        <v>2</v>
      </c>
      <c r="M940">
        <v>8</v>
      </c>
      <c r="N940" t="s">
        <v>82</v>
      </c>
      <c r="P940" t="s">
        <v>478</v>
      </c>
      <c r="Q940" s="1">
        <f ca="1">IF(U$3=0,IF(H940&gt;88,G940+3,G940),((G940+0.2*H940)/1.15))</f>
        <v>44</v>
      </c>
      <c r="R940" t="s">
        <v>480</v>
      </c>
      <c r="S940" s="1">
        <f ca="1">('Attribute weighting'!$B$11*(E940)+'Attribute weighting'!$C$11*(G940)+'Attribute weighting'!$D$11*(J940))</f>
        <v>38.89</v>
      </c>
    </row>
    <row r="941" spans="1:32">
      <c r="A941" t="s">
        <v>68</v>
      </c>
      <c r="B941" t="s">
        <v>1465</v>
      </c>
      <c r="C941" t="s">
        <v>659</v>
      </c>
      <c r="D941" t="s">
        <v>61</v>
      </c>
      <c r="E941">
        <v>38</v>
      </c>
      <c r="F941">
        <v>69</v>
      </c>
      <c r="G941">
        <v>44</v>
      </c>
      <c r="H941">
        <v>25</v>
      </c>
      <c r="I941">
        <v>50</v>
      </c>
      <c r="J941">
        <v>31</v>
      </c>
      <c r="K941" t="s">
        <v>66</v>
      </c>
      <c r="L941">
        <v>3</v>
      </c>
      <c r="M941">
        <v>8</v>
      </c>
      <c r="N941" t="s">
        <v>63</v>
      </c>
      <c r="P941" t="s">
        <v>478</v>
      </c>
      <c r="Q941" s="1">
        <f ca="1">IF(U$3=0,IF(H941&gt;88,G941+3,G941),((G941+0.2*H941)/1.15))</f>
        <v>44</v>
      </c>
      <c r="R941" t="s">
        <v>480</v>
      </c>
      <c r="S941" s="1">
        <f ca="1">('Attribute weighting'!$B$11*(E941)+'Attribute weighting'!$C$11*(G941)+'Attribute weighting'!$D$11*(J941))</f>
        <v>38.89</v>
      </c>
      <c r="V941" t="s">
        <v>1460</v>
      </c>
      <c r="W941" t="s">
        <v>195</v>
      </c>
      <c r="X941" t="s">
        <v>228</v>
      </c>
      <c r="Y941">
        <v>25</v>
      </c>
      <c r="Z941">
        <v>69</v>
      </c>
      <c r="AA941">
        <v>13</v>
      </c>
      <c r="AB941">
        <v>13</v>
      </c>
      <c r="AC941">
        <v>44</v>
      </c>
      <c r="AD941">
        <v>38</v>
      </c>
      <c r="AE941">
        <f>AD941</f>
        <v>38</v>
      </c>
      <c r="AF941">
        <v>50</v>
      </c>
    </row>
    <row r="942" spans="1:32">
      <c r="A942" t="s">
        <v>71</v>
      </c>
      <c r="B942" t="s">
        <v>1466</v>
      </c>
      <c r="C942" t="s">
        <v>80</v>
      </c>
      <c r="D942" t="s">
        <v>88</v>
      </c>
      <c r="E942">
        <v>31</v>
      </c>
      <c r="F942">
        <v>69</v>
      </c>
      <c r="G942">
        <v>38</v>
      </c>
      <c r="H942">
        <v>13</v>
      </c>
      <c r="I942">
        <v>50</v>
      </c>
      <c r="J942">
        <v>69</v>
      </c>
      <c r="K942" t="s">
        <v>150</v>
      </c>
      <c r="L942">
        <v>7</v>
      </c>
      <c r="M942">
        <v>9</v>
      </c>
      <c r="N942" t="s">
        <v>204</v>
      </c>
      <c r="S942" s="1">
        <f ca="1">('Attribute weighting'!$B$11*(E942)+'Attribute weighting'!$C$11*(G942)+'Attribute weighting'!$D$11*(J942))</f>
        <v>49.120000000000005</v>
      </c>
      <c r="V942" t="s">
        <v>1461</v>
      </c>
      <c r="W942" t="s">
        <v>351</v>
      </c>
      <c r="X942" t="s">
        <v>81</v>
      </c>
      <c r="Y942">
        <v>25</v>
      </c>
      <c r="Z942">
        <v>69</v>
      </c>
      <c r="AA942">
        <v>13</v>
      </c>
      <c r="AB942">
        <v>13</v>
      </c>
      <c r="AC942">
        <v>44</v>
      </c>
      <c r="AD942">
        <v>44</v>
      </c>
      <c r="AE942">
        <f>AD942</f>
        <v>44</v>
      </c>
      <c r="AF942">
        <v>38</v>
      </c>
    </row>
    <row r="943" spans="1:32">
      <c r="A943" t="s">
        <v>76</v>
      </c>
      <c r="B943" t="s">
        <v>1467</v>
      </c>
      <c r="C943" t="s">
        <v>327</v>
      </c>
      <c r="D943" t="s">
        <v>91</v>
      </c>
      <c r="E943">
        <v>25</v>
      </c>
      <c r="F943">
        <v>69</v>
      </c>
      <c r="G943">
        <v>25</v>
      </c>
      <c r="H943">
        <v>13</v>
      </c>
      <c r="I943">
        <v>50</v>
      </c>
      <c r="J943">
        <v>50</v>
      </c>
      <c r="K943" t="s">
        <v>150</v>
      </c>
      <c r="L943">
        <v>5</v>
      </c>
      <c r="M943">
        <v>7</v>
      </c>
      <c r="N943" t="s">
        <v>286</v>
      </c>
      <c r="S943" s="1">
        <f ca="1">('Attribute weighting'!$B$11*(E943)+'Attribute weighting'!$C$11*(G943)+'Attribute weighting'!$D$11*(J943))</f>
        <v>34.25</v>
      </c>
    </row>
    <row r="944" spans="1:32">
      <c r="A944" t="s">
        <v>79</v>
      </c>
      <c r="B944" t="s">
        <v>1468</v>
      </c>
      <c r="C944" t="s">
        <v>164</v>
      </c>
      <c r="D944" t="s">
        <v>238</v>
      </c>
      <c r="E944">
        <v>25</v>
      </c>
      <c r="F944">
        <v>69</v>
      </c>
      <c r="G944">
        <v>19</v>
      </c>
      <c r="H944">
        <v>13</v>
      </c>
      <c r="I944">
        <v>50</v>
      </c>
      <c r="J944">
        <v>44</v>
      </c>
      <c r="K944" t="s">
        <v>150</v>
      </c>
      <c r="L944">
        <v>4</v>
      </c>
      <c r="M944">
        <v>8</v>
      </c>
      <c r="N944" t="s">
        <v>67</v>
      </c>
      <c r="S944" s="1">
        <f ca="1">('Attribute weighting'!$B$11*(E944)+'Attribute weighting'!$C$11*(G944)+'Attribute weighting'!$D$11*(J944))</f>
        <v>28.55</v>
      </c>
    </row>
    <row r="945" spans="1:19">
      <c r="A945" t="s">
        <v>83</v>
      </c>
      <c r="B945" t="s">
        <v>1469</v>
      </c>
      <c r="C945" t="s">
        <v>120</v>
      </c>
      <c r="D945" t="s">
        <v>165</v>
      </c>
      <c r="E945">
        <v>31</v>
      </c>
      <c r="F945">
        <v>69</v>
      </c>
      <c r="G945">
        <v>31</v>
      </c>
      <c r="H945">
        <v>13</v>
      </c>
      <c r="I945">
        <v>50</v>
      </c>
      <c r="J945">
        <v>44</v>
      </c>
      <c r="K945" t="s">
        <v>150</v>
      </c>
      <c r="L945">
        <v>4</v>
      </c>
      <c r="M945">
        <v>10</v>
      </c>
      <c r="N945" t="s">
        <v>63</v>
      </c>
      <c r="S945" s="1">
        <f ca="1">('Attribute weighting'!$B$11*(E945)+'Attribute weighting'!$C$11*(G945)+'Attribute weighting'!$D$11*(J945))</f>
        <v>35.81</v>
      </c>
    </row>
    <row r="946" spans="1:19">
      <c r="A946" t="s">
        <v>86</v>
      </c>
      <c r="B946" t="s">
        <v>1470</v>
      </c>
      <c r="C946" t="s">
        <v>344</v>
      </c>
      <c r="D946" t="s">
        <v>256</v>
      </c>
      <c r="E946">
        <v>25</v>
      </c>
      <c r="F946">
        <v>69</v>
      </c>
      <c r="G946">
        <v>19</v>
      </c>
      <c r="H946">
        <v>44</v>
      </c>
      <c r="I946">
        <v>50</v>
      </c>
      <c r="J946">
        <v>38</v>
      </c>
      <c r="K946" t="s">
        <v>150</v>
      </c>
      <c r="L946">
        <v>3</v>
      </c>
      <c r="M946">
        <v>8</v>
      </c>
      <c r="N946" t="s">
        <v>82</v>
      </c>
      <c r="S946" s="1">
        <f ca="1">('Attribute weighting'!$B$11*(E946)+'Attribute weighting'!$C$11*(G946)+'Attribute weighting'!$D$11*(J946))</f>
        <v>26.33</v>
      </c>
    </row>
    <row r="947" spans="1:19">
      <c r="A947" t="s">
        <v>89</v>
      </c>
      <c r="B947" t="s">
        <v>1471</v>
      </c>
      <c r="C947" t="s">
        <v>231</v>
      </c>
      <c r="D947" t="s">
        <v>78</v>
      </c>
      <c r="E947">
        <v>25</v>
      </c>
      <c r="F947">
        <v>69</v>
      </c>
      <c r="G947">
        <v>19</v>
      </c>
      <c r="H947">
        <v>38</v>
      </c>
      <c r="I947">
        <v>50</v>
      </c>
      <c r="J947">
        <v>31</v>
      </c>
      <c r="K947" t="s">
        <v>150</v>
      </c>
      <c r="L947">
        <v>3</v>
      </c>
      <c r="M947">
        <v>8</v>
      </c>
      <c r="N947" t="s">
        <v>67</v>
      </c>
      <c r="S947" s="1">
        <f ca="1">('Attribute weighting'!$B$11*(E947)+'Attribute weighting'!$C$11*(G947)+'Attribute weighting'!$D$11*(J947))</f>
        <v>23.740000000000002</v>
      </c>
    </row>
    <row r="948" spans="1:19">
      <c r="A948" t="s">
        <v>92</v>
      </c>
      <c r="B948" t="s">
        <v>1472</v>
      </c>
      <c r="C948" t="s">
        <v>1056</v>
      </c>
      <c r="D948" t="s">
        <v>218</v>
      </c>
      <c r="E948">
        <v>25</v>
      </c>
      <c r="F948">
        <v>69</v>
      </c>
      <c r="G948">
        <v>44</v>
      </c>
      <c r="H948">
        <v>50</v>
      </c>
      <c r="R948" s="1">
        <f>MAX(Q936:Q937)</f>
        <v>31.3</v>
      </c>
      <c r="S948" t="s">
        <v>475</v>
      </c>
    </row>
    <row r="949" spans="1:19">
      <c r="A949" t="s">
        <v>95</v>
      </c>
      <c r="B949" t="s">
        <v>1473</v>
      </c>
      <c r="C949" t="s">
        <v>213</v>
      </c>
      <c r="D949" t="s">
        <v>172</v>
      </c>
      <c r="E949">
        <v>25</v>
      </c>
      <c r="F949">
        <v>69</v>
      </c>
      <c r="G949">
        <v>31</v>
      </c>
      <c r="H949">
        <v>69</v>
      </c>
      <c r="R949" s="1">
        <f>MAX(Q938:Q941)</f>
        <v>50</v>
      </c>
      <c r="S949" t="s">
        <v>476</v>
      </c>
    </row>
    <row r="950" spans="1:19">
      <c r="A950" t="s">
        <v>97</v>
      </c>
      <c r="B950" t="s">
        <v>1474</v>
      </c>
      <c r="C950" t="s">
        <v>324</v>
      </c>
      <c r="D950" t="s">
        <v>241</v>
      </c>
      <c r="E950">
        <v>25</v>
      </c>
      <c r="F950">
        <v>69</v>
      </c>
      <c r="G950">
        <v>31</v>
      </c>
      <c r="H950">
        <v>50</v>
      </c>
      <c r="R950" s="1">
        <f>U936</f>
        <v>51</v>
      </c>
      <c r="S950" t="s">
        <v>481</v>
      </c>
    </row>
    <row r="951" spans="1:19">
      <c r="A951" t="s">
        <v>100</v>
      </c>
      <c r="B951" t="s">
        <v>1475</v>
      </c>
      <c r="C951" t="s">
        <v>780</v>
      </c>
      <c r="D951" t="s">
        <v>212</v>
      </c>
      <c r="E951">
        <v>25</v>
      </c>
      <c r="F951">
        <v>69</v>
      </c>
      <c r="G951">
        <v>25</v>
      </c>
      <c r="H951">
        <v>56</v>
      </c>
      <c r="R951" s="1">
        <f>0.7*MAX(S939:S947)+0.3*LARGE(S942:S947,2)</f>
        <v>45.127000000000002</v>
      </c>
      <c r="S951" t="s">
        <v>1636</v>
      </c>
    </row>
    <row r="952" spans="1:19">
      <c r="A952" t="s">
        <v>102</v>
      </c>
      <c r="B952" t="s">
        <v>1476</v>
      </c>
      <c r="C952" t="s">
        <v>770</v>
      </c>
      <c r="D952" t="s">
        <v>94</v>
      </c>
      <c r="E952">
        <v>25</v>
      </c>
      <c r="F952">
        <v>69</v>
      </c>
      <c r="G952">
        <v>44</v>
      </c>
      <c r="H952">
        <v>69</v>
      </c>
      <c r="R952" s="1">
        <f>(AVERAGE(H948:H952)+MIN(H948,H948:H952))/2</f>
        <v>54.4</v>
      </c>
      <c r="S952" t="s">
        <v>470</v>
      </c>
    </row>
    <row r="953" spans="1:19">
      <c r="A953" t="s">
        <v>105</v>
      </c>
      <c r="B953" t="s">
        <v>1477</v>
      </c>
      <c r="C953" t="s">
        <v>252</v>
      </c>
      <c r="D953" t="s">
        <v>244</v>
      </c>
      <c r="E953">
        <v>31</v>
      </c>
      <c r="F953">
        <v>44</v>
      </c>
      <c r="G953">
        <v>50</v>
      </c>
      <c r="H953">
        <v>63</v>
      </c>
      <c r="I953">
        <v>19</v>
      </c>
      <c r="J953">
        <v>63</v>
      </c>
      <c r="K953" t="s">
        <v>849</v>
      </c>
      <c r="L953" t="s">
        <v>67</v>
      </c>
      <c r="P953" s="1">
        <f ca="1">IF(U$3=0,'Attribute weighting'!$B$15*E953+'Attribute weighting'!$C$15*F953+'Attribute weighting'!$D$15*G953+'Attribute weighting'!$E$15*H953+'Attribute weighting'!$F$15*I953,E953+F953+0.5*G953+0.5*H953+3*I953)</f>
        <v>49.95</v>
      </c>
      <c r="R953" s="1"/>
    </row>
    <row r="954" spans="1:19">
      <c r="A954" t="s">
        <v>109</v>
      </c>
      <c r="B954" t="s">
        <v>1478</v>
      </c>
      <c r="C954" t="s">
        <v>276</v>
      </c>
      <c r="D954" t="s">
        <v>290</v>
      </c>
      <c r="E954">
        <v>31</v>
      </c>
      <c r="F954">
        <v>44</v>
      </c>
      <c r="G954">
        <v>50</v>
      </c>
      <c r="H954">
        <v>56</v>
      </c>
      <c r="I954">
        <v>19</v>
      </c>
      <c r="J954">
        <v>69</v>
      </c>
      <c r="K954" t="s">
        <v>277</v>
      </c>
      <c r="L954" t="s">
        <v>67</v>
      </c>
      <c r="P954" s="1">
        <f ca="1">IF(U$3=0,'Attribute weighting'!$B$15*E954+'Attribute weighting'!$C$15*F954+'Attribute weighting'!$D$15*G954+'Attribute weighting'!$E$15*H954+'Attribute weighting'!$F$15*I954,E954+F954+0.5*G954+0.5*H954+3*I954)</f>
        <v>46.45</v>
      </c>
      <c r="R954" s="1"/>
    </row>
    <row r="955" spans="1:19">
      <c r="A955" t="s">
        <v>111</v>
      </c>
      <c r="B955" t="s">
        <v>1479</v>
      </c>
      <c r="C955" t="s">
        <v>130</v>
      </c>
      <c r="D955" t="s">
        <v>215</v>
      </c>
      <c r="E955">
        <v>25</v>
      </c>
      <c r="F955">
        <v>31</v>
      </c>
      <c r="G955">
        <v>38</v>
      </c>
      <c r="H955">
        <v>44</v>
      </c>
      <c r="I955">
        <v>19</v>
      </c>
      <c r="J955">
        <v>44</v>
      </c>
      <c r="K955" t="s">
        <v>180</v>
      </c>
      <c r="L955" t="s">
        <v>67</v>
      </c>
      <c r="P955" s="1">
        <f ca="1">IF(U$3=0,'Attribute weighting'!$B$15*E955+'Attribute weighting'!$C$15*F955+'Attribute weighting'!$D$15*G955+'Attribute weighting'!$E$15*H955+'Attribute weighting'!$F$15*I955,E955+F955+0.5*G955+0.5*H955+3*I955)</f>
        <v>36.050000000000004</v>
      </c>
      <c r="R955" s="1"/>
    </row>
    <row r="956" spans="1:19">
      <c r="A956" t="s">
        <v>114</v>
      </c>
      <c r="B956" t="s">
        <v>1480</v>
      </c>
      <c r="C956" t="s">
        <v>72</v>
      </c>
      <c r="D956" t="s">
        <v>121</v>
      </c>
      <c r="E956">
        <v>31</v>
      </c>
      <c r="F956">
        <v>44</v>
      </c>
      <c r="G956">
        <v>50</v>
      </c>
      <c r="H956">
        <v>63</v>
      </c>
      <c r="I956">
        <v>19</v>
      </c>
      <c r="J956">
        <v>63</v>
      </c>
      <c r="K956" t="s">
        <v>956</v>
      </c>
      <c r="L956" t="s">
        <v>50</v>
      </c>
      <c r="P956" s="1">
        <f ca="1">IF(U$3=0,'Attribute weighting'!$B$18*E956+'Attribute weighting'!$C$18*F956+'Attribute weighting'!$D$18*G956+'Attribute weighting'!$E$18*H956+'Attribute weighting'!$F$18*I956,E956+F956+0.5*G956+0.5*H956+3*I956)</f>
        <v>36.26</v>
      </c>
      <c r="R956" s="1">
        <f ca="1">(0.3*AVERAGE(P953:P955)+0.7*MAX(P953:P955))</f>
        <v>48.209999999999994</v>
      </c>
      <c r="S956" t="s">
        <v>1701</v>
      </c>
    </row>
    <row r="957" spans="1:19">
      <c r="A957" t="s">
        <v>116</v>
      </c>
      <c r="B957" t="s">
        <v>1481</v>
      </c>
      <c r="C957" t="s">
        <v>287</v>
      </c>
      <c r="D957" t="s">
        <v>258</v>
      </c>
      <c r="E957">
        <v>31</v>
      </c>
      <c r="F957">
        <v>44</v>
      </c>
      <c r="G957">
        <v>50</v>
      </c>
      <c r="H957">
        <v>63</v>
      </c>
      <c r="I957">
        <v>19</v>
      </c>
      <c r="J957">
        <v>31</v>
      </c>
      <c r="K957" t="s">
        <v>66</v>
      </c>
      <c r="L957" t="s">
        <v>50</v>
      </c>
      <c r="P957" s="1">
        <f ca="1">IF(U$3=0,'Attribute weighting'!$B$18*E957+'Attribute weighting'!$C$18*F957+'Attribute weighting'!$D$18*G957+'Attribute weighting'!$E$18*H957+'Attribute weighting'!$F$18*I957,E957+F957+0.5*G957+0.5*H957+3*I957)</f>
        <v>36.26</v>
      </c>
      <c r="R957" s="1">
        <f ca="1">(AVERAGE(E956:E959)+AVERAGE(F956:F959)+(0.5*AVERAGE(G956:G959)))</f>
        <v>90</v>
      </c>
      <c r="S957" t="s">
        <v>471</v>
      </c>
    </row>
    <row r="958" spans="1:19">
      <c r="A958" t="s">
        <v>119</v>
      </c>
      <c r="B958" t="s">
        <v>1482</v>
      </c>
      <c r="C958" t="s">
        <v>314</v>
      </c>
      <c r="D958" t="s">
        <v>118</v>
      </c>
      <c r="E958">
        <v>25</v>
      </c>
      <c r="F958">
        <v>38</v>
      </c>
      <c r="G958">
        <v>44</v>
      </c>
      <c r="H958">
        <v>50</v>
      </c>
      <c r="I958">
        <v>19</v>
      </c>
      <c r="J958">
        <v>31</v>
      </c>
      <c r="K958" t="s">
        <v>250</v>
      </c>
      <c r="L958" t="s">
        <v>50</v>
      </c>
      <c r="P958" s="1">
        <f ca="1">IF(U$3=0,'Attribute weighting'!$B$18*E958+'Attribute weighting'!$C$18*F958+'Attribute weighting'!$D$18*G958+'Attribute weighting'!$E$18*H958+'Attribute weighting'!$F$18*I958,E958+F958+0.5*G958+0.5*H958+3*I958)</f>
        <v>31.110000000000003</v>
      </c>
      <c r="R958" s="1">
        <f ca="1">0.3*AVERAGE(H956:H959)+0.7*MAX(H956:H959)</f>
        <v>60.149999999999991</v>
      </c>
      <c r="S958" t="s">
        <v>486</v>
      </c>
    </row>
    <row r="959" spans="1:19">
      <c r="A959" t="s">
        <v>122</v>
      </c>
      <c r="B959" t="s">
        <v>1483</v>
      </c>
      <c r="C959" t="s">
        <v>1363</v>
      </c>
      <c r="D959" t="s">
        <v>169</v>
      </c>
      <c r="E959">
        <v>25</v>
      </c>
      <c r="F959">
        <v>31</v>
      </c>
      <c r="G959">
        <v>38</v>
      </c>
      <c r="H959">
        <v>38</v>
      </c>
      <c r="I959">
        <v>19</v>
      </c>
      <c r="J959">
        <v>56</v>
      </c>
      <c r="K959" t="s">
        <v>219</v>
      </c>
      <c r="L959" t="s">
        <v>50</v>
      </c>
      <c r="P959" s="1">
        <f ca="1">IF(U$3=0,'Attribute weighting'!$B$18*E959+'Attribute weighting'!$C$18*F959+'Attribute weighting'!$D$18*G959+'Attribute weighting'!$E$18*H959+'Attribute weighting'!$F$18*I959,E959+F959+0.5*G959+0.5*H959+3*I959)</f>
        <v>27.67</v>
      </c>
      <c r="R959" s="1">
        <f ca="1">0.3*AVERAGE(I956:I959)+0.7*MAX(I956:I959)</f>
        <v>19</v>
      </c>
      <c r="S959" t="s">
        <v>487</v>
      </c>
    </row>
    <row r="960" spans="1:19">
      <c r="A960" t="s">
        <v>126</v>
      </c>
      <c r="B960" t="s">
        <v>1484</v>
      </c>
      <c r="C960" t="s">
        <v>304</v>
      </c>
      <c r="D960" t="s">
        <v>266</v>
      </c>
      <c r="E960">
        <v>25</v>
      </c>
      <c r="F960">
        <v>31</v>
      </c>
      <c r="G960">
        <v>38</v>
      </c>
      <c r="H960">
        <v>38</v>
      </c>
      <c r="I960">
        <v>44</v>
      </c>
      <c r="J960">
        <v>38</v>
      </c>
      <c r="K960" t="s">
        <v>66</v>
      </c>
      <c r="L960" t="s">
        <v>630</v>
      </c>
      <c r="P960" s="1">
        <f ca="1">IF(U$3=0,'Attribute weighting'!$B$21*E960+'Attribute weighting'!$C$21*F960+'Attribute weighting'!$D$21*G960+'Attribute weighting'!$E$21*H960+'Attribute weighting'!$F$21*I960,E960+F960+0.5*G960+0.5*H960+3*I960)</f>
        <v>34.599999999999994</v>
      </c>
      <c r="R960" s="1">
        <f ca="1">'Attribute weighting'!$A$32*(LARGE(P956:P959,1))+'Attribute weighting'!$B$32*(LARGE(P956:P959,2))+'Attribute weighting'!$C$32*(LARGE(P956:P959,3))+'Attribute weighting'!$D$32*(LARGE(P956:P959,4))</f>
        <v>33.512</v>
      </c>
      <c r="S960" t="s">
        <v>488</v>
      </c>
    </row>
    <row r="961" spans="1:21">
      <c r="A961" t="s">
        <v>129</v>
      </c>
      <c r="B961" t="s">
        <v>1485</v>
      </c>
      <c r="C961" t="s">
        <v>171</v>
      </c>
      <c r="D961" t="s">
        <v>352</v>
      </c>
      <c r="E961">
        <v>31</v>
      </c>
      <c r="F961">
        <v>38</v>
      </c>
      <c r="G961">
        <v>50</v>
      </c>
      <c r="H961">
        <v>44</v>
      </c>
      <c r="I961">
        <v>56</v>
      </c>
      <c r="J961">
        <v>50</v>
      </c>
      <c r="K961" t="s">
        <v>49</v>
      </c>
      <c r="L961" t="s">
        <v>204</v>
      </c>
      <c r="P961" s="1">
        <f ca="1">IF(U$3=0,'Attribute weighting'!$B$21*E961+'Attribute weighting'!$C$21*F961+'Attribute weighting'!$D$21*G961+'Attribute weighting'!$E$21*H961+'Attribute weighting'!$F$21*I961,E961+F961+0.5*G961+0.5*H961+3*I961)</f>
        <v>43.274999999999999</v>
      </c>
      <c r="R961" s="1">
        <f ca="1">(AVERAGE(E960:E963)+AVERAGE(F960:F963)+(0.5*AVERAGE(G960:G963)))/2.5</f>
        <v>33.799999999999997</v>
      </c>
      <c r="S961" t="s">
        <v>472</v>
      </c>
    </row>
    <row r="962" spans="1:21">
      <c r="A962" t="s">
        <v>132</v>
      </c>
      <c r="B962" t="s">
        <v>1486</v>
      </c>
      <c r="C962" t="s">
        <v>103</v>
      </c>
      <c r="D962" t="s">
        <v>322</v>
      </c>
      <c r="E962">
        <v>25</v>
      </c>
      <c r="F962">
        <v>31</v>
      </c>
      <c r="G962">
        <v>38</v>
      </c>
      <c r="H962">
        <v>44</v>
      </c>
      <c r="I962">
        <v>44</v>
      </c>
      <c r="J962">
        <v>50</v>
      </c>
      <c r="K962" t="s">
        <v>175</v>
      </c>
      <c r="L962" t="s">
        <v>630</v>
      </c>
      <c r="P962" s="1">
        <f ca="1">IF(U$3=0,'Attribute weighting'!$B$21*E962+'Attribute weighting'!$C$21*F962+'Attribute weighting'!$D$21*G962+'Attribute weighting'!$E$21*H962+'Attribute weighting'!$F$21*I962,E962+F962+0.5*G962+0.5*H962+3*I962)</f>
        <v>34.9</v>
      </c>
      <c r="R962" s="1">
        <f ca="1">0.7*MAX(I960:I963)+0.3*AVERAGE(I960:I963)</f>
        <v>53.3</v>
      </c>
      <c r="S962" t="s">
        <v>473</v>
      </c>
    </row>
    <row r="963" spans="1:21">
      <c r="A963" t="s">
        <v>135</v>
      </c>
      <c r="B963" t="s">
        <v>1487</v>
      </c>
      <c r="C963" t="s">
        <v>283</v>
      </c>
      <c r="D963" t="s">
        <v>295</v>
      </c>
      <c r="E963">
        <v>31</v>
      </c>
      <c r="F963">
        <v>38</v>
      </c>
      <c r="G963">
        <v>50</v>
      </c>
      <c r="H963">
        <v>44</v>
      </c>
      <c r="I963">
        <v>44</v>
      </c>
      <c r="J963">
        <v>38</v>
      </c>
      <c r="K963" t="s">
        <v>49</v>
      </c>
      <c r="L963" t="s">
        <v>630</v>
      </c>
      <c r="P963" s="1">
        <f ca="1">IF(U$3=0,'Attribute weighting'!$B$21*E963+'Attribute weighting'!$C$21*F963+'Attribute weighting'!$D$21*G963+'Attribute weighting'!$E$21*H963+'Attribute weighting'!$F$21*I963,E963+F963+0.5*G963+0.5*H963+3*I963)</f>
        <v>39.075000000000003</v>
      </c>
      <c r="R963" s="1">
        <f ca="1">0.4*MAX(H960:H963)+0.4*MIN(H960:H963)+0.2*AVERAGE(H960:H963)</f>
        <v>41.300000000000004</v>
      </c>
      <c r="S963" t="s">
        <v>474</v>
      </c>
    </row>
    <row r="964" spans="1:21">
      <c r="A964" t="s">
        <v>137</v>
      </c>
      <c r="B964" t="s">
        <v>1488</v>
      </c>
      <c r="C964" t="s">
        <v>573</v>
      </c>
      <c r="D964" t="s">
        <v>53</v>
      </c>
      <c r="E964">
        <v>56</v>
      </c>
      <c r="F964">
        <v>81</v>
      </c>
      <c r="G964">
        <v>81</v>
      </c>
      <c r="H964">
        <v>31</v>
      </c>
      <c r="I964">
        <v>56</v>
      </c>
      <c r="J964">
        <v>69</v>
      </c>
      <c r="K964" t="s">
        <v>194</v>
      </c>
      <c r="R964" s="1">
        <f ca="1">'Attribute weighting'!$A$35*(LARGE(P960:P963,1))+'Attribute weighting'!$B$35*(LARGE(P960:P963,2))+'Attribute weighting'!$C$35*(LARGE(P960:P963,3))+'Attribute weighting'!$D$35*(LARGE(P960:P963,4))</f>
        <v>39.89</v>
      </c>
      <c r="S964" t="s">
        <v>485</v>
      </c>
    </row>
    <row r="965" spans="1:21">
      <c r="A965" t="s">
        <v>141</v>
      </c>
      <c r="B965" t="s">
        <v>1489</v>
      </c>
      <c r="C965" t="s">
        <v>274</v>
      </c>
      <c r="D965" t="s">
        <v>230</v>
      </c>
      <c r="E965">
        <v>25</v>
      </c>
      <c r="F965">
        <v>56</v>
      </c>
      <c r="G965">
        <v>44</v>
      </c>
      <c r="H965">
        <v>31</v>
      </c>
      <c r="I965">
        <v>63</v>
      </c>
      <c r="J965">
        <v>44</v>
      </c>
      <c r="K965" t="s">
        <v>144</v>
      </c>
    </row>
    <row r="966" spans="1:21">
      <c r="A966" t="s">
        <v>145</v>
      </c>
      <c r="B966" t="s">
        <v>146</v>
      </c>
    </row>
    <row r="967" spans="1:21">
      <c r="A967" t="s">
        <v>147</v>
      </c>
      <c r="B967" t="s">
        <v>146</v>
      </c>
    </row>
    <row r="969" spans="1:21">
      <c r="A969" t="s">
        <v>1490</v>
      </c>
      <c r="B969" t="s">
        <v>45</v>
      </c>
    </row>
    <row r="970" spans="1:21">
      <c r="A970" t="s">
        <v>1491</v>
      </c>
      <c r="B970" t="s">
        <v>1492</v>
      </c>
      <c r="Q970" s="1"/>
      <c r="S970" s="1"/>
    </row>
    <row r="971" spans="1:21">
      <c r="A971" t="s">
        <v>46</v>
      </c>
      <c r="B971" t="s">
        <v>1493</v>
      </c>
      <c r="C971" t="s">
        <v>350</v>
      </c>
      <c r="D971" t="s">
        <v>199</v>
      </c>
      <c r="E971">
        <v>25</v>
      </c>
      <c r="F971">
        <v>69</v>
      </c>
      <c r="G971">
        <v>13</v>
      </c>
      <c r="H971">
        <v>13</v>
      </c>
      <c r="I971">
        <v>31</v>
      </c>
      <c r="J971">
        <v>44</v>
      </c>
      <c r="K971">
        <f>J971</f>
        <v>44</v>
      </c>
      <c r="L971">
        <v>31</v>
      </c>
      <c r="M971" t="s">
        <v>49</v>
      </c>
      <c r="N971">
        <v>4</v>
      </c>
      <c r="O971" t="s">
        <v>50</v>
      </c>
      <c r="P971" t="s">
        <v>479</v>
      </c>
      <c r="Q971" s="1">
        <f ca="1">IF(U$4=0,((('Attribute weighting'!$C$5*$I971+'Attribute weighting'!$D$5*$J971+'Attribute weighting'!$E$5*$L971)+('Attribute weighting'!$B$5*$G971))),(((0.4*$I971+0.3*$J971+0.7*$K971+0.05*$L971)+(0.75*($G971+38)))/2.2))</f>
        <v>29</v>
      </c>
      <c r="R971" t="s">
        <v>477</v>
      </c>
      <c r="S971" s="1">
        <f ca="1">(((0.4*$I971+0.3*$J971+0.7*$K971+0.05*$L971)/1.45))</f>
        <v>39.96551724137931</v>
      </c>
      <c r="T971" s="1" t="s">
        <v>478</v>
      </c>
      <c r="U971" s="1">
        <f>($G971+38)</f>
        <v>51</v>
      </c>
    </row>
    <row r="972" spans="1:21">
      <c r="A972" t="s">
        <v>51</v>
      </c>
      <c r="B972" t="s">
        <v>1494</v>
      </c>
      <c r="C972" t="s">
        <v>351</v>
      </c>
      <c r="D972" t="s">
        <v>53</v>
      </c>
      <c r="E972">
        <v>25</v>
      </c>
      <c r="F972">
        <v>69</v>
      </c>
      <c r="G972">
        <v>13</v>
      </c>
      <c r="H972">
        <v>13</v>
      </c>
      <c r="I972">
        <v>38</v>
      </c>
      <c r="J972">
        <v>38</v>
      </c>
      <c r="K972">
        <f>J972</f>
        <v>38</v>
      </c>
      <c r="L972">
        <v>38</v>
      </c>
      <c r="M972" t="s">
        <v>49</v>
      </c>
      <c r="N972">
        <v>2</v>
      </c>
      <c r="O972" t="s">
        <v>82</v>
      </c>
      <c r="P972" t="s">
        <v>479</v>
      </c>
      <c r="Q972" s="1">
        <f ca="1">IF(U$4=0,((('Attribute weighting'!$C$5*$I972+'Attribute weighting'!$D$5*$J972+'Attribute weighting'!$E$5*$L972)+('Attribute weighting'!$B$5*$G972))),(((0.4*$I972+0.3*$J972+0.7*$K972+0.05*$L972)+(0.75*($G972+38)))/2.2))</f>
        <v>28</v>
      </c>
      <c r="R972" t="s">
        <v>477</v>
      </c>
      <c r="S972" s="1">
        <f ca="1">(((0.4*$I972+0.3*$J972+0.7*$K972+0.05*$L972)/1.45))</f>
        <v>38</v>
      </c>
      <c r="T972" s="1" t="s">
        <v>478</v>
      </c>
      <c r="U972" s="1">
        <f>($G972+38)</f>
        <v>51</v>
      </c>
    </row>
    <row r="973" spans="1:21">
      <c r="A973" t="s">
        <v>54</v>
      </c>
      <c r="B973" t="s">
        <v>1495</v>
      </c>
      <c r="C973" t="s">
        <v>327</v>
      </c>
      <c r="D973" t="s">
        <v>134</v>
      </c>
      <c r="E973">
        <v>38</v>
      </c>
      <c r="F973">
        <v>69</v>
      </c>
      <c r="G973">
        <v>50</v>
      </c>
      <c r="H973">
        <v>25</v>
      </c>
      <c r="I973">
        <v>50</v>
      </c>
      <c r="J973">
        <v>31</v>
      </c>
      <c r="K973" t="s">
        <v>66</v>
      </c>
      <c r="L973">
        <v>2</v>
      </c>
      <c r="M973">
        <v>5</v>
      </c>
      <c r="N973" t="s">
        <v>67</v>
      </c>
      <c r="P973" t="s">
        <v>478</v>
      </c>
      <c r="Q973" s="1">
        <f ca="1">IF(U$3=0,IF(H973&gt;88,G973+3,G973),((G973+0.2*H973)/1.15))</f>
        <v>50</v>
      </c>
      <c r="R973" t="s">
        <v>480</v>
      </c>
      <c r="S973" s="1">
        <f ca="1">('Attribute weighting'!$B$11*(E973)+'Attribute weighting'!$C$11*(G973)+'Attribute weighting'!$D$11*(J973))</f>
        <v>42.37</v>
      </c>
    </row>
    <row r="974" spans="1:21">
      <c r="A974" t="s">
        <v>59</v>
      </c>
      <c r="B974" t="s">
        <v>1496</v>
      </c>
      <c r="C974" t="s">
        <v>560</v>
      </c>
      <c r="D974" t="s">
        <v>85</v>
      </c>
      <c r="E974">
        <v>25</v>
      </c>
      <c r="F974">
        <v>69</v>
      </c>
      <c r="G974">
        <v>25</v>
      </c>
      <c r="H974">
        <v>13</v>
      </c>
      <c r="I974">
        <v>50</v>
      </c>
      <c r="J974">
        <v>50</v>
      </c>
      <c r="K974" t="s">
        <v>150</v>
      </c>
      <c r="L974">
        <v>4</v>
      </c>
      <c r="M974">
        <v>7</v>
      </c>
      <c r="N974" t="s">
        <v>63</v>
      </c>
      <c r="P974" t="s">
        <v>478</v>
      </c>
      <c r="Q974" s="1">
        <f ca="1">IF(U$3=0,IF(H974&gt;88,G974+3,G974),((G974+0.2*H974)/1.15))</f>
        <v>25</v>
      </c>
      <c r="R974" t="s">
        <v>480</v>
      </c>
      <c r="S974" s="1">
        <f ca="1">('Attribute weighting'!$B$11*(E974)+'Attribute weighting'!$C$11*(G974)+'Attribute weighting'!$D$11*(J974))</f>
        <v>34.25</v>
      </c>
    </row>
    <row r="975" spans="1:21">
      <c r="A975" t="s">
        <v>64</v>
      </c>
      <c r="B975" t="s">
        <v>1497</v>
      </c>
      <c r="C975" t="s">
        <v>284</v>
      </c>
      <c r="D975" t="s">
        <v>153</v>
      </c>
      <c r="E975">
        <v>38</v>
      </c>
      <c r="F975">
        <v>69</v>
      </c>
      <c r="G975">
        <v>38</v>
      </c>
      <c r="H975">
        <v>25</v>
      </c>
      <c r="I975">
        <v>50</v>
      </c>
      <c r="J975">
        <v>31</v>
      </c>
      <c r="K975" t="s">
        <v>128</v>
      </c>
      <c r="L975">
        <v>2</v>
      </c>
      <c r="M975">
        <v>5</v>
      </c>
      <c r="N975" t="s">
        <v>82</v>
      </c>
      <c r="P975" t="s">
        <v>478</v>
      </c>
      <c r="Q975" s="1">
        <f ca="1">IF(U$3=0,IF(H975&gt;88,G975+3,G975),((G975+0.2*H975)/1.15))</f>
        <v>38</v>
      </c>
      <c r="R975" t="s">
        <v>480</v>
      </c>
      <c r="S975" s="1">
        <f ca="1">('Attribute weighting'!$B$11*(E975)+'Attribute weighting'!$C$11*(G975)+'Attribute weighting'!$D$11*(J975))</f>
        <v>35.409999999999997</v>
      </c>
    </row>
    <row r="976" spans="1:21">
      <c r="A976" t="s">
        <v>68</v>
      </c>
      <c r="B976" t="s">
        <v>1498</v>
      </c>
      <c r="C976" t="s">
        <v>130</v>
      </c>
      <c r="D976" t="s">
        <v>156</v>
      </c>
      <c r="E976">
        <v>38</v>
      </c>
      <c r="F976">
        <v>69</v>
      </c>
      <c r="G976">
        <v>38</v>
      </c>
      <c r="H976">
        <v>31</v>
      </c>
      <c r="I976">
        <v>50</v>
      </c>
      <c r="J976">
        <v>25</v>
      </c>
      <c r="K976" t="s">
        <v>250</v>
      </c>
      <c r="L976">
        <v>1</v>
      </c>
      <c r="M976">
        <v>5</v>
      </c>
      <c r="N976" t="s">
        <v>67</v>
      </c>
      <c r="P976" t="s">
        <v>478</v>
      </c>
      <c r="Q976" s="1">
        <f ca="1">IF(U$3=0,IF(H976&gt;88,G976+3,G976),((G976+0.2*H976)/1.15))</f>
        <v>38</v>
      </c>
      <c r="R976" t="s">
        <v>480</v>
      </c>
      <c r="S976" s="1">
        <f ca="1">('Attribute weighting'!$B$11*(E976)+'Attribute weighting'!$C$11*(G976)+'Attribute weighting'!$D$11*(J976))</f>
        <v>33.19</v>
      </c>
    </row>
    <row r="977" spans="1:19">
      <c r="A977" t="s">
        <v>71</v>
      </c>
      <c r="B977" t="s">
        <v>1499</v>
      </c>
      <c r="C977" t="s">
        <v>103</v>
      </c>
      <c r="D977" t="s">
        <v>208</v>
      </c>
      <c r="E977">
        <v>25</v>
      </c>
      <c r="F977">
        <v>69</v>
      </c>
      <c r="G977">
        <v>25</v>
      </c>
      <c r="H977">
        <v>13</v>
      </c>
      <c r="I977">
        <v>50</v>
      </c>
      <c r="J977">
        <v>50</v>
      </c>
      <c r="K977" t="s">
        <v>150</v>
      </c>
      <c r="L977">
        <v>5</v>
      </c>
      <c r="M977">
        <v>6</v>
      </c>
      <c r="N977" t="s">
        <v>286</v>
      </c>
      <c r="S977" s="1">
        <f ca="1">('Attribute weighting'!$B$11*(E977)+'Attribute weighting'!$C$11*(G977)+'Attribute weighting'!$D$11*(J977))</f>
        <v>34.25</v>
      </c>
    </row>
    <row r="978" spans="1:19">
      <c r="A978" t="s">
        <v>76</v>
      </c>
      <c r="B978" t="s">
        <v>1500</v>
      </c>
      <c r="C978" t="s">
        <v>123</v>
      </c>
      <c r="D978" t="s">
        <v>91</v>
      </c>
      <c r="E978">
        <v>44</v>
      </c>
      <c r="F978">
        <v>69</v>
      </c>
      <c r="G978">
        <v>63</v>
      </c>
      <c r="H978">
        <v>13</v>
      </c>
      <c r="I978">
        <v>50</v>
      </c>
      <c r="J978">
        <v>75</v>
      </c>
      <c r="K978" t="s">
        <v>150</v>
      </c>
      <c r="L978">
        <v>9</v>
      </c>
      <c r="M978">
        <v>9</v>
      </c>
      <c r="N978" t="s">
        <v>204</v>
      </c>
      <c r="S978" s="1">
        <f ca="1">('Attribute weighting'!$B$11*(E978)+'Attribute weighting'!$C$11*(G978)+'Attribute weighting'!$D$11*(J978))</f>
        <v>66.490000000000009</v>
      </c>
    </row>
    <row r="979" spans="1:19">
      <c r="A979" t="s">
        <v>79</v>
      </c>
      <c r="B979" t="s">
        <v>1501</v>
      </c>
      <c r="C979" t="s">
        <v>562</v>
      </c>
      <c r="D979" t="s">
        <v>301</v>
      </c>
      <c r="E979">
        <v>38</v>
      </c>
      <c r="F979">
        <v>69</v>
      </c>
      <c r="G979">
        <v>31</v>
      </c>
      <c r="H979">
        <v>50</v>
      </c>
      <c r="I979">
        <v>50</v>
      </c>
      <c r="J979">
        <v>25</v>
      </c>
      <c r="K979" t="s">
        <v>250</v>
      </c>
      <c r="L979">
        <v>1</v>
      </c>
      <c r="M979">
        <v>5</v>
      </c>
      <c r="N979" t="s">
        <v>108</v>
      </c>
      <c r="S979" s="1">
        <f ca="1">('Attribute weighting'!$B$11*(E979)+'Attribute weighting'!$C$11*(G979)+'Attribute weighting'!$D$11*(J979))</f>
        <v>29.13</v>
      </c>
    </row>
    <row r="980" spans="1:19">
      <c r="A980" t="s">
        <v>83</v>
      </c>
      <c r="B980" t="s">
        <v>1502</v>
      </c>
      <c r="C980" t="s">
        <v>240</v>
      </c>
      <c r="D980" t="s">
        <v>239</v>
      </c>
      <c r="E980">
        <v>31</v>
      </c>
      <c r="F980">
        <v>69</v>
      </c>
      <c r="G980">
        <v>31</v>
      </c>
      <c r="H980">
        <v>13</v>
      </c>
      <c r="I980">
        <v>50</v>
      </c>
      <c r="J980">
        <v>44</v>
      </c>
      <c r="K980" t="s">
        <v>150</v>
      </c>
      <c r="L980">
        <v>3</v>
      </c>
      <c r="M980">
        <v>7</v>
      </c>
      <c r="N980" t="s">
        <v>82</v>
      </c>
      <c r="S980" s="1">
        <f ca="1">('Attribute weighting'!$B$11*(E980)+'Attribute weighting'!$C$11*(G980)+'Attribute weighting'!$D$11*(J980))</f>
        <v>35.81</v>
      </c>
    </row>
    <row r="981" spans="1:19">
      <c r="A981" t="s">
        <v>86</v>
      </c>
      <c r="B981" t="s">
        <v>1503</v>
      </c>
      <c r="C981" t="s">
        <v>176</v>
      </c>
      <c r="D981" t="s">
        <v>256</v>
      </c>
      <c r="E981">
        <v>44</v>
      </c>
      <c r="F981">
        <v>69</v>
      </c>
      <c r="G981">
        <v>50</v>
      </c>
      <c r="H981">
        <v>13</v>
      </c>
      <c r="I981">
        <v>50</v>
      </c>
      <c r="J981">
        <v>50</v>
      </c>
      <c r="K981" t="s">
        <v>150</v>
      </c>
      <c r="L981">
        <v>4</v>
      </c>
      <c r="M981">
        <v>6</v>
      </c>
      <c r="N981" t="s">
        <v>286</v>
      </c>
      <c r="S981" s="1">
        <f ca="1">('Attribute weighting'!$B$11*(E981)+'Attribute weighting'!$C$11*(G981)+'Attribute weighting'!$D$11*(J981))</f>
        <v>49.699999999999996</v>
      </c>
    </row>
    <row r="982" spans="1:19">
      <c r="A982" t="s">
        <v>89</v>
      </c>
      <c r="B982" t="s">
        <v>1504</v>
      </c>
      <c r="C982" t="s">
        <v>166</v>
      </c>
      <c r="D982" t="s">
        <v>238</v>
      </c>
      <c r="E982">
        <v>25</v>
      </c>
      <c r="F982">
        <v>69</v>
      </c>
      <c r="G982">
        <v>25</v>
      </c>
      <c r="H982">
        <v>31</v>
      </c>
      <c r="I982">
        <v>50</v>
      </c>
      <c r="J982">
        <v>31</v>
      </c>
      <c r="K982" t="s">
        <v>150</v>
      </c>
      <c r="L982">
        <v>2</v>
      </c>
      <c r="M982">
        <v>6</v>
      </c>
      <c r="N982" t="s">
        <v>67</v>
      </c>
      <c r="S982" s="1">
        <f ca="1">('Attribute weighting'!$B$11*(E982)+'Attribute weighting'!$C$11*(G982)+'Attribute weighting'!$D$11*(J982))</f>
        <v>27.22</v>
      </c>
    </row>
    <row r="983" spans="1:19">
      <c r="A983" t="s">
        <v>92</v>
      </c>
      <c r="B983" t="s">
        <v>1505</v>
      </c>
      <c r="C983" t="s">
        <v>335</v>
      </c>
      <c r="D983" t="s">
        <v>167</v>
      </c>
      <c r="E983">
        <v>25</v>
      </c>
      <c r="F983">
        <v>69</v>
      </c>
      <c r="G983">
        <v>19</v>
      </c>
      <c r="H983">
        <v>50</v>
      </c>
      <c r="R983" s="1">
        <f>MAX(Q971:Q972)</f>
        <v>29</v>
      </c>
      <c r="S983" t="s">
        <v>475</v>
      </c>
    </row>
    <row r="984" spans="1:19">
      <c r="A984" t="s">
        <v>95</v>
      </c>
      <c r="B984" t="s">
        <v>1506</v>
      </c>
      <c r="C984" t="s">
        <v>291</v>
      </c>
      <c r="D984" t="s">
        <v>318</v>
      </c>
      <c r="E984">
        <v>25</v>
      </c>
      <c r="F984">
        <v>69</v>
      </c>
      <c r="G984">
        <v>19</v>
      </c>
      <c r="H984">
        <v>44</v>
      </c>
      <c r="R984" s="1">
        <f>MAX(Q973:Q976)</f>
        <v>50</v>
      </c>
      <c r="S984" t="s">
        <v>476</v>
      </c>
    </row>
    <row r="985" spans="1:19">
      <c r="A985" t="s">
        <v>97</v>
      </c>
      <c r="B985" t="s">
        <v>1507</v>
      </c>
      <c r="C985" t="s">
        <v>267</v>
      </c>
      <c r="D985" t="s">
        <v>261</v>
      </c>
      <c r="E985">
        <v>25</v>
      </c>
      <c r="F985">
        <v>69</v>
      </c>
      <c r="G985">
        <v>44</v>
      </c>
      <c r="H985">
        <v>50</v>
      </c>
      <c r="R985" s="1">
        <f>U971</f>
        <v>51</v>
      </c>
      <c r="S985" t="s">
        <v>481</v>
      </c>
    </row>
    <row r="986" spans="1:19">
      <c r="A986" t="s">
        <v>100</v>
      </c>
      <c r="B986" t="s">
        <v>1508</v>
      </c>
      <c r="C986" t="s">
        <v>138</v>
      </c>
      <c r="D986" t="s">
        <v>308</v>
      </c>
      <c r="E986">
        <v>25</v>
      </c>
      <c r="F986">
        <v>69</v>
      </c>
      <c r="G986">
        <v>31</v>
      </c>
      <c r="H986">
        <v>38</v>
      </c>
      <c r="R986" s="1">
        <f>0.7*MAX(S974:S982)+0.3*LARGE(S977:S982,2)</f>
        <v>61.453000000000003</v>
      </c>
      <c r="S986" t="s">
        <v>1636</v>
      </c>
    </row>
    <row r="987" spans="1:19">
      <c r="A987" t="s">
        <v>102</v>
      </c>
      <c r="B987" t="s">
        <v>1509</v>
      </c>
      <c r="C987" t="s">
        <v>291</v>
      </c>
      <c r="D987" t="s">
        <v>101</v>
      </c>
      <c r="E987">
        <v>25</v>
      </c>
      <c r="F987">
        <v>69</v>
      </c>
      <c r="G987">
        <v>31</v>
      </c>
      <c r="H987">
        <v>69</v>
      </c>
      <c r="R987" s="1">
        <f>(AVERAGE(H983:H987)+MIN(H983,H983:H987))/2</f>
        <v>44.1</v>
      </c>
      <c r="S987" t="s">
        <v>470</v>
      </c>
    </row>
    <row r="988" spans="1:19">
      <c r="A988" t="s">
        <v>105</v>
      </c>
      <c r="B988" t="s">
        <v>1510</v>
      </c>
      <c r="C988" t="s">
        <v>320</v>
      </c>
      <c r="D988" t="s">
        <v>110</v>
      </c>
      <c r="E988">
        <v>25</v>
      </c>
      <c r="F988">
        <v>31</v>
      </c>
      <c r="G988">
        <v>38</v>
      </c>
      <c r="H988">
        <v>50</v>
      </c>
      <c r="I988">
        <v>19</v>
      </c>
      <c r="J988">
        <v>56</v>
      </c>
      <c r="K988" t="s">
        <v>661</v>
      </c>
      <c r="L988" t="s">
        <v>67</v>
      </c>
      <c r="P988" s="1">
        <f ca="1">IF(U$3=0,'Attribute weighting'!$B$15*E988+'Attribute weighting'!$C$15*F988+'Attribute weighting'!$D$15*G988+'Attribute weighting'!$E$15*H988+'Attribute weighting'!$F$15*I988,E988+F988+0.5*G988+0.5*H988+3*I988)</f>
        <v>39.050000000000004</v>
      </c>
      <c r="R988" s="1"/>
    </row>
    <row r="989" spans="1:19">
      <c r="A989" t="s">
        <v>109</v>
      </c>
      <c r="B989" t="s">
        <v>1511</v>
      </c>
      <c r="C989" t="s">
        <v>276</v>
      </c>
      <c r="D989" t="s">
        <v>244</v>
      </c>
      <c r="E989">
        <v>25</v>
      </c>
      <c r="F989">
        <v>31</v>
      </c>
      <c r="G989">
        <v>38</v>
      </c>
      <c r="H989">
        <v>56</v>
      </c>
      <c r="I989">
        <v>19</v>
      </c>
      <c r="J989">
        <v>44</v>
      </c>
      <c r="K989" t="s">
        <v>277</v>
      </c>
      <c r="L989" t="s">
        <v>67</v>
      </c>
      <c r="P989" s="1">
        <f ca="1">IF(U$3=0,'Attribute weighting'!$B$15*E989+'Attribute weighting'!$C$15*F989+'Attribute weighting'!$D$15*G989+'Attribute weighting'!$E$15*H989+'Attribute weighting'!$F$15*I989,E989+F989+0.5*G989+0.5*H989+3*I989)</f>
        <v>42.050000000000004</v>
      </c>
      <c r="R989" s="1"/>
    </row>
    <row r="990" spans="1:19">
      <c r="A990" t="s">
        <v>111</v>
      </c>
      <c r="B990" t="s">
        <v>1512</v>
      </c>
      <c r="C990" t="s">
        <v>651</v>
      </c>
      <c r="D990" t="s">
        <v>260</v>
      </c>
      <c r="E990">
        <v>31</v>
      </c>
      <c r="F990">
        <v>44</v>
      </c>
      <c r="G990">
        <v>50</v>
      </c>
      <c r="H990">
        <v>50</v>
      </c>
      <c r="I990">
        <v>19</v>
      </c>
      <c r="J990">
        <v>56</v>
      </c>
      <c r="K990" t="s">
        <v>663</v>
      </c>
      <c r="L990" t="s">
        <v>67</v>
      </c>
      <c r="P990" s="1">
        <f ca="1">IF(U$3=0,'Attribute weighting'!$B$15*E990+'Attribute weighting'!$C$15*F990+'Attribute weighting'!$D$15*G990+'Attribute weighting'!$E$15*H990+'Attribute weighting'!$F$15*I990,E990+F990+0.5*G990+0.5*H990+3*I990)</f>
        <v>43.45</v>
      </c>
      <c r="R990" s="1"/>
    </row>
    <row r="991" spans="1:19">
      <c r="A991" t="s">
        <v>114</v>
      </c>
      <c r="B991" t="s">
        <v>1513</v>
      </c>
      <c r="C991" t="s">
        <v>214</v>
      </c>
      <c r="D991" t="s">
        <v>121</v>
      </c>
      <c r="E991">
        <v>25</v>
      </c>
      <c r="F991">
        <v>31</v>
      </c>
      <c r="G991">
        <v>38</v>
      </c>
      <c r="H991">
        <v>38</v>
      </c>
      <c r="I991">
        <v>19</v>
      </c>
      <c r="J991">
        <v>31</v>
      </c>
      <c r="K991" t="s">
        <v>180</v>
      </c>
      <c r="L991" t="s">
        <v>63</v>
      </c>
      <c r="P991" s="1">
        <f ca="1">IF(U$3=0,'Attribute weighting'!$B$18*E991+'Attribute weighting'!$C$18*F991+'Attribute weighting'!$D$18*G991+'Attribute weighting'!$E$18*H991+'Attribute weighting'!$F$18*I991,E991+F991+0.5*G991+0.5*H991+3*I991)</f>
        <v>27.67</v>
      </c>
      <c r="R991" s="1">
        <f ca="1">(0.3*AVERAGE(P988:P990)+0.7*MAX(P988:P990))</f>
        <v>42.870000000000005</v>
      </c>
      <c r="S991" t="s">
        <v>1701</v>
      </c>
    </row>
    <row r="992" spans="1:19">
      <c r="A992" t="s">
        <v>116</v>
      </c>
      <c r="B992" t="s">
        <v>1514</v>
      </c>
      <c r="C992" t="s">
        <v>106</v>
      </c>
      <c r="D992" t="s">
        <v>115</v>
      </c>
      <c r="E992">
        <v>25</v>
      </c>
      <c r="F992">
        <v>31</v>
      </c>
      <c r="G992">
        <v>38</v>
      </c>
      <c r="H992">
        <v>38</v>
      </c>
      <c r="I992">
        <v>19</v>
      </c>
      <c r="J992">
        <v>31</v>
      </c>
      <c r="K992" t="s">
        <v>250</v>
      </c>
      <c r="L992" t="s">
        <v>63</v>
      </c>
      <c r="P992" s="1">
        <f ca="1">IF(U$3=0,'Attribute weighting'!$B$18*E992+'Attribute weighting'!$C$18*F992+'Attribute weighting'!$D$18*G992+'Attribute weighting'!$E$18*H992+'Attribute weighting'!$F$18*I992,E992+F992+0.5*G992+0.5*H992+3*I992)</f>
        <v>27.67</v>
      </c>
      <c r="R992" s="1">
        <f ca="1">(AVERAGE(E991:E994)+AVERAGE(F991:F994)+(0.5*AVERAGE(G991:G994)))</f>
        <v>77.5</v>
      </c>
      <c r="S992" t="s">
        <v>471</v>
      </c>
    </row>
    <row r="993" spans="1:21">
      <c r="A993" t="s">
        <v>119</v>
      </c>
      <c r="B993" t="s">
        <v>1515</v>
      </c>
      <c r="C993" t="s">
        <v>72</v>
      </c>
      <c r="D993" t="s">
        <v>312</v>
      </c>
      <c r="E993">
        <v>25</v>
      </c>
      <c r="F993">
        <v>38</v>
      </c>
      <c r="G993">
        <v>44</v>
      </c>
      <c r="H993">
        <v>38</v>
      </c>
      <c r="I993">
        <v>19</v>
      </c>
      <c r="J993">
        <v>50</v>
      </c>
      <c r="K993" t="s">
        <v>250</v>
      </c>
      <c r="L993" t="s">
        <v>63</v>
      </c>
      <c r="P993" s="1">
        <f ca="1">IF(U$3=0,'Attribute weighting'!$B$18*E993+'Attribute weighting'!$C$18*F993+'Attribute weighting'!$D$18*G993+'Attribute weighting'!$E$18*H993+'Attribute weighting'!$F$18*I993,E993+F993+0.5*G993+0.5*H993+3*I993)</f>
        <v>30.51</v>
      </c>
      <c r="R993" s="1">
        <f ca="1">0.3*AVERAGE(H991:H994)+0.7*MAX(H991:H994)</f>
        <v>38</v>
      </c>
      <c r="S993" t="s">
        <v>486</v>
      </c>
    </row>
    <row r="994" spans="1:21">
      <c r="A994" t="s">
        <v>122</v>
      </c>
      <c r="B994" t="s">
        <v>1516</v>
      </c>
      <c r="C994" t="s">
        <v>316</v>
      </c>
      <c r="D994" t="s">
        <v>174</v>
      </c>
      <c r="E994">
        <v>25</v>
      </c>
      <c r="F994">
        <v>31</v>
      </c>
      <c r="G994">
        <v>38</v>
      </c>
      <c r="H994">
        <v>38</v>
      </c>
      <c r="I994">
        <v>19</v>
      </c>
      <c r="J994">
        <v>31</v>
      </c>
      <c r="K994" t="s">
        <v>277</v>
      </c>
      <c r="L994" t="s">
        <v>63</v>
      </c>
      <c r="P994" s="1">
        <f ca="1">IF(U$3=0,'Attribute weighting'!$B$18*E994+'Attribute weighting'!$C$18*F994+'Attribute weighting'!$D$18*G994+'Attribute weighting'!$E$18*H994+'Attribute weighting'!$F$18*I994,E994+F994+0.5*G994+0.5*H994+3*I994)</f>
        <v>27.67</v>
      </c>
      <c r="R994" s="1">
        <f ca="1">0.3*AVERAGE(I991:I994)+0.7*MAX(I991:I994)</f>
        <v>19</v>
      </c>
      <c r="S994" t="s">
        <v>487</v>
      </c>
    </row>
    <row r="995" spans="1:21">
      <c r="A995" t="s">
        <v>126</v>
      </c>
      <c r="B995" t="s">
        <v>1517</v>
      </c>
      <c r="C995" t="s">
        <v>872</v>
      </c>
      <c r="D995" t="s">
        <v>188</v>
      </c>
      <c r="E995">
        <v>44</v>
      </c>
      <c r="F995">
        <v>56</v>
      </c>
      <c r="G995">
        <v>75</v>
      </c>
      <c r="H995">
        <v>56</v>
      </c>
      <c r="I995">
        <v>56</v>
      </c>
      <c r="J995">
        <v>50</v>
      </c>
      <c r="K995" t="s">
        <v>150</v>
      </c>
      <c r="L995" t="s">
        <v>329</v>
      </c>
      <c r="P995" s="1">
        <f ca="1">IF(U$3=0,'Attribute weighting'!$B$21*E995+'Attribute weighting'!$C$21*F995+'Attribute weighting'!$D$21*G995+'Attribute weighting'!$E$21*H995+'Attribute weighting'!$F$21*I995,E995+F995+0.5*G995+0.5*H995+3*I995)</f>
        <v>53.650000000000006</v>
      </c>
      <c r="R995" s="1">
        <f ca="1">'Attribute weighting'!$A$32*(LARGE(P991:P994,1))+'Attribute weighting'!$B$32*(LARGE(P991:P994,2))+'Attribute weighting'!$C$32*(LARGE(P991:P994,3))+'Attribute weighting'!$D$32*(LARGE(P991:P994,4))</f>
        <v>28.805999999999997</v>
      </c>
      <c r="S995" t="s">
        <v>488</v>
      </c>
    </row>
    <row r="996" spans="1:21">
      <c r="A996" t="s">
        <v>129</v>
      </c>
      <c r="B996" t="s">
        <v>1518</v>
      </c>
      <c r="C996" t="s">
        <v>337</v>
      </c>
      <c r="D996" t="s">
        <v>61</v>
      </c>
      <c r="E996">
        <v>25</v>
      </c>
      <c r="F996">
        <v>31</v>
      </c>
      <c r="G996">
        <v>31</v>
      </c>
      <c r="H996">
        <v>31</v>
      </c>
      <c r="I996">
        <v>50</v>
      </c>
      <c r="J996">
        <v>25</v>
      </c>
      <c r="K996" t="s">
        <v>150</v>
      </c>
      <c r="L996" t="s">
        <v>329</v>
      </c>
      <c r="P996" s="1">
        <f ca="1">IF(U$3=0,'Attribute weighting'!$B$21*E996+'Attribute weighting'!$C$21*F996+'Attribute weighting'!$D$21*G996+'Attribute weighting'!$E$21*H996+'Attribute weighting'!$F$21*I996,E996+F996+0.5*G996+0.5*H996+3*I996)</f>
        <v>36</v>
      </c>
      <c r="R996" s="1">
        <f ca="1">(AVERAGE(E995:E998)+AVERAGE(F995:F998)+(0.5*AVERAGE(G995:G998)))/2.5</f>
        <v>35.25</v>
      </c>
      <c r="S996" t="s">
        <v>472</v>
      </c>
    </row>
    <row r="997" spans="1:21">
      <c r="A997" t="s">
        <v>132</v>
      </c>
      <c r="B997" t="s">
        <v>1519</v>
      </c>
      <c r="C997" t="s">
        <v>344</v>
      </c>
      <c r="D997" t="s">
        <v>70</v>
      </c>
      <c r="E997">
        <v>25</v>
      </c>
      <c r="F997">
        <v>31</v>
      </c>
      <c r="G997">
        <v>38</v>
      </c>
      <c r="H997">
        <v>31</v>
      </c>
      <c r="I997">
        <v>50</v>
      </c>
      <c r="J997">
        <v>25</v>
      </c>
      <c r="K997" t="s">
        <v>277</v>
      </c>
      <c r="L997" t="s">
        <v>329</v>
      </c>
      <c r="P997" s="1">
        <f ca="1">IF(U$3=0,'Attribute weighting'!$B$21*E997+'Attribute weighting'!$C$21*F997+'Attribute weighting'!$D$21*G997+'Attribute weighting'!$E$21*H997+'Attribute weighting'!$F$21*I997,E997+F997+0.5*G997+0.5*H997+3*I997)</f>
        <v>36.35</v>
      </c>
      <c r="R997" s="1">
        <f ca="1">0.7*MAX(I995:I998)+0.3*AVERAGE(I995:I998)</f>
        <v>54.649999999999991</v>
      </c>
      <c r="S997" t="s">
        <v>473</v>
      </c>
    </row>
    <row r="998" spans="1:21">
      <c r="A998" t="s">
        <v>135</v>
      </c>
      <c r="B998" t="s">
        <v>1520</v>
      </c>
      <c r="C998" t="s">
        <v>152</v>
      </c>
      <c r="D998" t="s">
        <v>352</v>
      </c>
      <c r="E998">
        <v>25</v>
      </c>
      <c r="F998">
        <v>31</v>
      </c>
      <c r="G998">
        <v>25</v>
      </c>
      <c r="H998">
        <v>44</v>
      </c>
      <c r="I998">
        <v>50</v>
      </c>
      <c r="J998">
        <v>19</v>
      </c>
      <c r="K998" t="s">
        <v>150</v>
      </c>
      <c r="L998" t="s">
        <v>329</v>
      </c>
      <c r="P998" s="1">
        <f ca="1">IF(U$3=0,'Attribute weighting'!$B$21*E998+'Attribute weighting'!$C$21*F998+'Attribute weighting'!$D$21*G998+'Attribute weighting'!$E$21*H998+'Attribute weighting'!$F$21*I998,E998+F998+0.5*G998+0.5*H998+3*I998)</f>
        <v>36.35</v>
      </c>
      <c r="R998" s="1">
        <f ca="1">0.4*MAX(H995:H998)+0.4*MIN(H995:H998)+0.2*AVERAGE(H995:H998)</f>
        <v>42.900000000000006</v>
      </c>
      <c r="S998" t="s">
        <v>474</v>
      </c>
    </row>
    <row r="999" spans="1:21">
      <c r="A999" t="s">
        <v>137</v>
      </c>
      <c r="B999" t="s">
        <v>1521</v>
      </c>
      <c r="C999" t="s">
        <v>339</v>
      </c>
      <c r="D999" t="s">
        <v>48</v>
      </c>
      <c r="E999">
        <v>56</v>
      </c>
      <c r="F999">
        <v>81</v>
      </c>
      <c r="G999">
        <v>81</v>
      </c>
      <c r="H999">
        <v>31</v>
      </c>
      <c r="I999">
        <v>25</v>
      </c>
      <c r="J999">
        <v>50</v>
      </c>
      <c r="K999" t="s">
        <v>549</v>
      </c>
      <c r="R999" s="1">
        <f ca="1">'Attribute weighting'!$A$35*(LARGE(P995:P998,1))+'Attribute weighting'!$B$35*(LARGE(P995:P998,2))+'Attribute weighting'!$C$35*(LARGE(P995:P998,3))+'Attribute weighting'!$D$35*(LARGE(P995:P998,4))</f>
        <v>43.235000000000007</v>
      </c>
      <c r="S999" t="s">
        <v>485</v>
      </c>
    </row>
    <row r="1000" spans="1:21">
      <c r="A1000" t="s">
        <v>141</v>
      </c>
      <c r="B1000" t="s">
        <v>1522</v>
      </c>
      <c r="C1000" t="s">
        <v>307</v>
      </c>
      <c r="D1000" t="s">
        <v>268</v>
      </c>
      <c r="E1000">
        <v>25</v>
      </c>
      <c r="F1000">
        <v>56</v>
      </c>
      <c r="G1000">
        <v>44</v>
      </c>
      <c r="H1000">
        <v>31</v>
      </c>
      <c r="I1000">
        <v>63</v>
      </c>
      <c r="J1000">
        <v>69</v>
      </c>
      <c r="K1000" t="s">
        <v>144</v>
      </c>
    </row>
    <row r="1001" spans="1:21">
      <c r="A1001" t="s">
        <v>145</v>
      </c>
      <c r="B1001" t="s">
        <v>146</v>
      </c>
    </row>
    <row r="1002" spans="1:21">
      <c r="A1002" t="s">
        <v>147</v>
      </c>
      <c r="B1002" t="s">
        <v>789</v>
      </c>
    </row>
    <row r="1004" spans="1:21">
      <c r="A1004" t="s">
        <v>364</v>
      </c>
    </row>
    <row r="1005" spans="1:21">
      <c r="A1005" t="s">
        <v>401</v>
      </c>
    </row>
    <row r="1006" spans="1:21">
      <c r="A1006" t="s">
        <v>1523</v>
      </c>
      <c r="Q1006" s="1"/>
      <c r="S1006" s="1"/>
      <c r="T1006" s="1"/>
      <c r="U1006" s="1"/>
    </row>
    <row r="1007" spans="1:21">
      <c r="A1007" t="s">
        <v>1524</v>
      </c>
      <c r="Q1007" s="1"/>
      <c r="S1007" s="1"/>
      <c r="T1007" s="1"/>
      <c r="U1007" s="1"/>
    </row>
    <row r="1008" spans="1:21">
      <c r="A1008" t="s">
        <v>1525</v>
      </c>
      <c r="Q1008" s="1"/>
    </row>
    <row r="1009" spans="1:18">
      <c r="A1009" t="s">
        <v>1526</v>
      </c>
      <c r="Q1009" s="1"/>
    </row>
    <row r="1010" spans="1:18">
      <c r="A1010" t="s">
        <v>1527</v>
      </c>
      <c r="Q1010" s="1"/>
    </row>
    <row r="1011" spans="1:18">
      <c r="A1011" t="s">
        <v>1528</v>
      </c>
      <c r="Q1011" s="1"/>
    </row>
    <row r="1012" spans="1:18">
      <c r="A1012" t="s">
        <v>377</v>
      </c>
      <c r="Q1012" s="1"/>
    </row>
    <row r="1013" spans="1:18">
      <c r="A1013" t="s">
        <v>1529</v>
      </c>
      <c r="Q1013" s="1"/>
    </row>
    <row r="1014" spans="1:18">
      <c r="A1014" t="s">
        <v>400</v>
      </c>
      <c r="Q1014" s="1"/>
    </row>
    <row r="1015" spans="1:18">
      <c r="A1015" t="s">
        <v>1530</v>
      </c>
      <c r="Q1015" s="1"/>
    </row>
    <row r="1016" spans="1:18">
      <c r="A1016" t="s">
        <v>1531</v>
      </c>
      <c r="Q1016" s="1"/>
    </row>
    <row r="1017" spans="1:18">
      <c r="A1017" t="s">
        <v>424</v>
      </c>
      <c r="Q1017" s="1"/>
    </row>
    <row r="1018" spans="1:18">
      <c r="A1018" t="s">
        <v>405</v>
      </c>
      <c r="R1018" s="1"/>
    </row>
    <row r="1019" spans="1:18">
      <c r="R1019" s="1"/>
    </row>
    <row r="1020" spans="1:18">
      <c r="A1020" t="s">
        <v>370</v>
      </c>
      <c r="R1020" s="1"/>
    </row>
    <row r="1021" spans="1:18">
      <c r="A1021" t="s">
        <v>1532</v>
      </c>
    </row>
    <row r="1022" spans="1:18">
      <c r="A1022" t="s">
        <v>1533</v>
      </c>
      <c r="R1022" s="1"/>
    </row>
    <row r="1023" spans="1:18">
      <c r="A1023" t="s">
        <v>1534</v>
      </c>
      <c r="R1023" s="1"/>
    </row>
    <row r="1024" spans="1:18">
      <c r="A1024" t="s">
        <v>437</v>
      </c>
      <c r="R1024" s="1"/>
    </row>
    <row r="1025" spans="1:18">
      <c r="A1025" t="s">
        <v>1535</v>
      </c>
      <c r="R1025" s="1"/>
    </row>
    <row r="1026" spans="1:18">
      <c r="A1026" t="s">
        <v>369</v>
      </c>
      <c r="P1026" s="1"/>
      <c r="R1026" s="1"/>
    </row>
    <row r="1027" spans="1:18">
      <c r="A1027" t="s">
        <v>1536</v>
      </c>
      <c r="P1027" s="1"/>
      <c r="R1027" s="1"/>
    </row>
    <row r="1028" spans="1:18">
      <c r="A1028" t="s">
        <v>1537</v>
      </c>
      <c r="P1028" s="1"/>
      <c r="R1028" s="1"/>
    </row>
    <row r="1029" spans="1:18">
      <c r="A1029" t="s">
        <v>386</v>
      </c>
      <c r="P1029" s="1"/>
      <c r="R1029" s="1"/>
    </row>
    <row r="1030" spans="1:18">
      <c r="A1030" t="s">
        <v>371</v>
      </c>
      <c r="P1030" s="1"/>
      <c r="R1030" s="1"/>
    </row>
    <row r="1031" spans="1:18">
      <c r="A1031" t="s">
        <v>1538</v>
      </c>
      <c r="P1031" s="1"/>
      <c r="R1031" s="1"/>
    </row>
    <row r="1032" spans="1:18">
      <c r="A1032" t="s">
        <v>1539</v>
      </c>
      <c r="P1032" s="1"/>
      <c r="R1032" s="1"/>
    </row>
    <row r="1033" spans="1:18">
      <c r="A1033" t="s">
        <v>439</v>
      </c>
      <c r="P1033" s="1"/>
      <c r="R1033" s="1"/>
    </row>
    <row r="1034" spans="1:18">
      <c r="A1034" t="s">
        <v>1540</v>
      </c>
      <c r="R1034" s="1"/>
    </row>
    <row r="1036" spans="1:18">
      <c r="A1036" t="s">
        <v>374</v>
      </c>
    </row>
    <row r="1037" spans="1:18">
      <c r="A1037" t="s">
        <v>428</v>
      </c>
    </row>
    <row r="1038" spans="1:18">
      <c r="A1038" t="s">
        <v>1541</v>
      </c>
    </row>
    <row r="1039" spans="1:18">
      <c r="A1039" t="s">
        <v>1542</v>
      </c>
    </row>
    <row r="1040" spans="1:18">
      <c r="A1040" t="s">
        <v>1543</v>
      </c>
    </row>
    <row r="1041" spans="1:21">
      <c r="A1041" t="s">
        <v>435</v>
      </c>
      <c r="Q1041" s="1"/>
      <c r="S1041" s="1"/>
      <c r="T1041" s="1"/>
      <c r="U1041" s="1"/>
    </row>
    <row r="1042" spans="1:21">
      <c r="A1042" t="s">
        <v>1544</v>
      </c>
      <c r="Q1042" s="1"/>
      <c r="S1042" s="1"/>
      <c r="T1042" s="1"/>
      <c r="U1042" s="1"/>
    </row>
    <row r="1043" spans="1:21">
      <c r="A1043" t="s">
        <v>1545</v>
      </c>
      <c r="Q1043" s="1"/>
    </row>
    <row r="1044" spans="1:21">
      <c r="A1044" t="s">
        <v>1546</v>
      </c>
      <c r="Q1044" s="1"/>
    </row>
    <row r="1045" spans="1:21">
      <c r="A1045" t="s">
        <v>1547</v>
      </c>
      <c r="Q1045" s="1"/>
    </row>
    <row r="1046" spans="1:21">
      <c r="A1046" t="s">
        <v>1548</v>
      </c>
      <c r="Q1046" s="1"/>
    </row>
    <row r="1047" spans="1:21">
      <c r="A1047" t="s">
        <v>373</v>
      </c>
      <c r="Q1047" s="1"/>
    </row>
    <row r="1048" spans="1:21">
      <c r="A1048" t="s">
        <v>383</v>
      </c>
      <c r="Q1048" s="1"/>
    </row>
    <row r="1049" spans="1:21">
      <c r="A1049" t="s">
        <v>1549</v>
      </c>
      <c r="Q1049" s="1"/>
    </row>
    <row r="1050" spans="1:21">
      <c r="A1050" t="s">
        <v>1550</v>
      </c>
      <c r="Q1050" s="1"/>
    </row>
    <row r="1051" spans="1:21">
      <c r="Q1051" s="1"/>
    </row>
    <row r="1052" spans="1:21">
      <c r="A1052" t="s">
        <v>382</v>
      </c>
      <c r="Q1052" s="1"/>
    </row>
    <row r="1053" spans="1:21">
      <c r="A1053" t="s">
        <v>1551</v>
      </c>
      <c r="R1053" s="1"/>
    </row>
    <row r="1054" spans="1:21">
      <c r="A1054" t="s">
        <v>1552</v>
      </c>
      <c r="R1054" s="1"/>
    </row>
    <row r="1055" spans="1:21">
      <c r="A1055" t="s">
        <v>1553</v>
      </c>
      <c r="R1055" s="1"/>
    </row>
    <row r="1056" spans="1:21">
      <c r="A1056" t="s">
        <v>1554</v>
      </c>
    </row>
    <row r="1057" spans="1:18">
      <c r="A1057" t="s">
        <v>1555</v>
      </c>
      <c r="R1057" s="1"/>
    </row>
    <row r="1058" spans="1:18">
      <c r="A1058" t="s">
        <v>1556</v>
      </c>
      <c r="R1058" s="1"/>
    </row>
    <row r="1059" spans="1:18">
      <c r="A1059" t="s">
        <v>1557</v>
      </c>
      <c r="R1059" s="1"/>
    </row>
    <row r="1060" spans="1:18">
      <c r="A1060" t="s">
        <v>379</v>
      </c>
      <c r="R1060" s="1"/>
    </row>
    <row r="1061" spans="1:18">
      <c r="A1061" t="s">
        <v>443</v>
      </c>
      <c r="P1061" s="1"/>
      <c r="R1061" s="1"/>
    </row>
    <row r="1062" spans="1:18">
      <c r="A1062" t="s">
        <v>1558</v>
      </c>
      <c r="P1062" s="1"/>
      <c r="R1062" s="1"/>
    </row>
    <row r="1063" spans="1:18">
      <c r="A1063" t="s">
        <v>1559</v>
      </c>
      <c r="P1063" s="1"/>
      <c r="R1063" s="1"/>
    </row>
    <row r="1064" spans="1:18">
      <c r="A1064" t="s">
        <v>391</v>
      </c>
      <c r="P1064" s="1"/>
      <c r="R1064" s="1"/>
    </row>
    <row r="1065" spans="1:18">
      <c r="A1065" t="s">
        <v>1560</v>
      </c>
      <c r="P1065" s="1"/>
      <c r="R1065" s="1"/>
    </row>
    <row r="1066" spans="1:18">
      <c r="A1066" t="s">
        <v>434</v>
      </c>
      <c r="P1066" s="1"/>
      <c r="R1066" s="1"/>
    </row>
    <row r="1067" spans="1:18">
      <c r="P1067" s="1"/>
      <c r="R1067" s="1"/>
    </row>
    <row r="1068" spans="1:18">
      <c r="A1068" t="s">
        <v>387</v>
      </c>
      <c r="P1068" s="1"/>
      <c r="R1068" s="1"/>
    </row>
    <row r="1069" spans="1:18">
      <c r="A1069" t="s">
        <v>1561</v>
      </c>
      <c r="R1069" s="1"/>
    </row>
    <row r="1070" spans="1:18">
      <c r="A1070" t="s">
        <v>1562</v>
      </c>
    </row>
    <row r="1071" spans="1:18">
      <c r="A1071" t="s">
        <v>440</v>
      </c>
    </row>
    <row r="1072" spans="1:18">
      <c r="A1072" t="s">
        <v>1563</v>
      </c>
    </row>
    <row r="1073" spans="1:21">
      <c r="A1073" t="s">
        <v>1564</v>
      </c>
    </row>
    <row r="1074" spans="1:21">
      <c r="A1074" t="s">
        <v>411</v>
      </c>
    </row>
    <row r="1075" spans="1:21">
      <c r="A1075" t="s">
        <v>1565</v>
      </c>
    </row>
    <row r="1076" spans="1:21">
      <c r="A1076" t="s">
        <v>389</v>
      </c>
      <c r="Q1076" s="1"/>
      <c r="S1076" s="1"/>
      <c r="T1076" s="1"/>
      <c r="U1076" s="1"/>
    </row>
    <row r="1077" spans="1:21">
      <c r="A1077" t="s">
        <v>431</v>
      </c>
      <c r="Q1077" s="1"/>
      <c r="S1077" s="1"/>
      <c r="T1077" s="1"/>
      <c r="U1077" s="1"/>
    </row>
    <row r="1078" spans="1:21">
      <c r="A1078" t="s">
        <v>1566</v>
      </c>
      <c r="Q1078" s="1"/>
    </row>
    <row r="1079" spans="1:21">
      <c r="A1079" t="s">
        <v>1567</v>
      </c>
      <c r="Q1079" s="1"/>
    </row>
    <row r="1080" spans="1:21">
      <c r="A1080" t="s">
        <v>408</v>
      </c>
      <c r="Q1080" s="1"/>
    </row>
    <row r="1081" spans="1:21">
      <c r="Q1081" s="1"/>
    </row>
    <row r="1082" spans="1:21">
      <c r="A1082" t="s">
        <v>392</v>
      </c>
      <c r="Q1082" s="1"/>
    </row>
    <row r="1083" spans="1:21">
      <c r="A1083" t="s">
        <v>419</v>
      </c>
      <c r="Q1083" s="1"/>
    </row>
    <row r="1084" spans="1:21">
      <c r="A1084" t="s">
        <v>412</v>
      </c>
      <c r="Q1084" s="1"/>
    </row>
    <row r="1085" spans="1:21">
      <c r="A1085" t="s">
        <v>376</v>
      </c>
      <c r="Q1085" s="1"/>
    </row>
    <row r="1086" spans="1:21">
      <c r="A1086" t="s">
        <v>1568</v>
      </c>
      <c r="Q1086" s="1"/>
    </row>
    <row r="1087" spans="1:21">
      <c r="A1087" t="s">
        <v>1569</v>
      </c>
      <c r="Q1087" s="1"/>
    </row>
    <row r="1088" spans="1:21">
      <c r="A1088" t="s">
        <v>1570</v>
      </c>
      <c r="R1088" s="1"/>
    </row>
    <row r="1089" spans="1:18">
      <c r="A1089" t="s">
        <v>426</v>
      </c>
      <c r="R1089" s="1"/>
    </row>
    <row r="1090" spans="1:18">
      <c r="A1090" t="s">
        <v>1571</v>
      </c>
      <c r="R1090" s="1"/>
    </row>
    <row r="1091" spans="1:18">
      <c r="A1091" t="s">
        <v>420</v>
      </c>
    </row>
    <row r="1092" spans="1:18">
      <c r="A1092" t="s">
        <v>1572</v>
      </c>
      <c r="R1092" s="1"/>
    </row>
    <row r="1093" spans="1:18">
      <c r="A1093" t="s">
        <v>380</v>
      </c>
      <c r="R1093" s="1"/>
    </row>
    <row r="1094" spans="1:18">
      <c r="A1094" t="s">
        <v>393</v>
      </c>
      <c r="R1094" s="1"/>
    </row>
    <row r="1095" spans="1:18">
      <c r="R1095" s="1"/>
    </row>
    <row r="1096" spans="1:18">
      <c r="A1096" t="s">
        <v>396</v>
      </c>
      <c r="P1096" s="1"/>
      <c r="R1096" s="1"/>
    </row>
    <row r="1097" spans="1:18">
      <c r="A1097" t="s">
        <v>1573</v>
      </c>
      <c r="P1097" s="1"/>
      <c r="R1097" s="1"/>
    </row>
    <row r="1098" spans="1:18">
      <c r="A1098" t="s">
        <v>436</v>
      </c>
      <c r="P1098" s="1"/>
      <c r="R1098" s="1"/>
    </row>
    <row r="1099" spans="1:18">
      <c r="A1099" t="s">
        <v>1574</v>
      </c>
      <c r="P1099" s="1"/>
      <c r="R1099" s="1"/>
    </row>
    <row r="1100" spans="1:18">
      <c r="A1100" t="s">
        <v>390</v>
      </c>
      <c r="P1100" s="1"/>
      <c r="R1100" s="1"/>
    </row>
    <row r="1101" spans="1:18">
      <c r="A1101" t="s">
        <v>398</v>
      </c>
      <c r="P1101" s="1"/>
      <c r="R1101" s="1"/>
    </row>
    <row r="1102" spans="1:18">
      <c r="A1102" t="s">
        <v>1575</v>
      </c>
      <c r="P1102" s="1"/>
      <c r="R1102" s="1"/>
    </row>
    <row r="1103" spans="1:18">
      <c r="A1103" t="s">
        <v>1576</v>
      </c>
      <c r="P1103" s="1"/>
      <c r="R1103" s="1"/>
    </row>
    <row r="1104" spans="1:18">
      <c r="A1104" t="s">
        <v>1577</v>
      </c>
      <c r="R1104" s="1"/>
    </row>
    <row r="1105" spans="1:21">
      <c r="A1105" t="s">
        <v>1578</v>
      </c>
    </row>
    <row r="1106" spans="1:21">
      <c r="A1106" t="s">
        <v>1579</v>
      </c>
    </row>
    <row r="1107" spans="1:21">
      <c r="A1107" t="s">
        <v>1580</v>
      </c>
    </row>
    <row r="1109" spans="1:21">
      <c r="A1109" t="s">
        <v>399</v>
      </c>
    </row>
    <row r="1110" spans="1:21">
      <c r="A1110" t="s">
        <v>1581</v>
      </c>
    </row>
    <row r="1111" spans="1:21">
      <c r="A1111" t="s">
        <v>1582</v>
      </c>
      <c r="Q1111" s="1"/>
      <c r="S1111" s="1"/>
      <c r="T1111" s="1"/>
      <c r="U1111" s="1"/>
    </row>
    <row r="1112" spans="1:21">
      <c r="A1112" t="s">
        <v>1583</v>
      </c>
      <c r="Q1112" s="1"/>
      <c r="S1112" s="1"/>
      <c r="T1112" s="1"/>
      <c r="U1112" s="1"/>
    </row>
    <row r="1113" spans="1:21">
      <c r="A1113" t="s">
        <v>1584</v>
      </c>
      <c r="Q1113" s="1"/>
    </row>
    <row r="1114" spans="1:21">
      <c r="A1114" t="s">
        <v>1585</v>
      </c>
      <c r="Q1114" s="1"/>
    </row>
    <row r="1115" spans="1:21">
      <c r="A1115" t="s">
        <v>1586</v>
      </c>
      <c r="Q1115" s="1"/>
    </row>
    <row r="1116" spans="1:21">
      <c r="A1116" t="s">
        <v>384</v>
      </c>
      <c r="Q1116" s="1"/>
    </row>
    <row r="1117" spans="1:21">
      <c r="A1117" t="s">
        <v>1587</v>
      </c>
      <c r="Q1117" s="1"/>
    </row>
    <row r="1118" spans="1:21">
      <c r="A1118" t="s">
        <v>1588</v>
      </c>
      <c r="Q1118" s="1"/>
    </row>
    <row r="1119" spans="1:21">
      <c r="A1119" t="s">
        <v>416</v>
      </c>
      <c r="Q1119" s="1"/>
    </row>
    <row r="1120" spans="1:21">
      <c r="A1120" t="s">
        <v>378</v>
      </c>
      <c r="Q1120" s="1"/>
    </row>
    <row r="1121" spans="1:18">
      <c r="A1121" t="s">
        <v>366</v>
      </c>
      <c r="Q1121" s="1"/>
    </row>
    <row r="1122" spans="1:18">
      <c r="Q1122" s="1"/>
    </row>
    <row r="1123" spans="1:18">
      <c r="A1123" t="s">
        <v>404</v>
      </c>
      <c r="R1123" s="1"/>
    </row>
    <row r="1124" spans="1:18">
      <c r="A1124" t="s">
        <v>1589</v>
      </c>
      <c r="R1124" s="1"/>
    </row>
    <row r="1125" spans="1:18">
      <c r="A1125" t="s">
        <v>1535</v>
      </c>
      <c r="R1125" s="1"/>
    </row>
    <row r="1126" spans="1:18">
      <c r="A1126" t="s">
        <v>441</v>
      </c>
    </row>
    <row r="1127" spans="1:18">
      <c r="A1127" t="s">
        <v>423</v>
      </c>
      <c r="R1127" s="1"/>
    </row>
    <row r="1128" spans="1:18">
      <c r="A1128" t="s">
        <v>1590</v>
      </c>
      <c r="R1128" s="1"/>
    </row>
    <row r="1129" spans="1:18">
      <c r="A1129" t="s">
        <v>365</v>
      </c>
      <c r="R1129" s="1"/>
    </row>
    <row r="1130" spans="1:18">
      <c r="A1130" t="s">
        <v>395</v>
      </c>
      <c r="R1130" s="1"/>
    </row>
    <row r="1131" spans="1:18">
      <c r="A1131" t="s">
        <v>1579</v>
      </c>
      <c r="P1131" s="1"/>
      <c r="R1131" s="1"/>
    </row>
    <row r="1132" spans="1:18">
      <c r="A1132" t="s">
        <v>1591</v>
      </c>
      <c r="P1132" s="1"/>
      <c r="R1132" s="1"/>
    </row>
    <row r="1133" spans="1:18">
      <c r="A1133" t="s">
        <v>1592</v>
      </c>
      <c r="P1133" s="1"/>
      <c r="R1133" s="1"/>
    </row>
    <row r="1134" spans="1:18">
      <c r="A1134" t="s">
        <v>383</v>
      </c>
      <c r="P1134" s="1"/>
      <c r="R1134" s="1"/>
    </row>
    <row r="1135" spans="1:18">
      <c r="A1135" t="s">
        <v>442</v>
      </c>
      <c r="P1135" s="1"/>
      <c r="R1135" s="1"/>
    </row>
    <row r="1136" spans="1:18">
      <c r="P1136" s="1"/>
      <c r="R1136" s="1"/>
    </row>
    <row r="1137" spans="1:21">
      <c r="A1137" t="s">
        <v>407</v>
      </c>
      <c r="P1137" s="1"/>
      <c r="R1137" s="1"/>
    </row>
    <row r="1138" spans="1:21">
      <c r="A1138" t="s">
        <v>409</v>
      </c>
      <c r="P1138" s="1"/>
      <c r="R1138" s="1"/>
    </row>
    <row r="1139" spans="1:21">
      <c r="A1139" t="s">
        <v>1533</v>
      </c>
      <c r="R1139" s="1"/>
    </row>
    <row r="1140" spans="1:21">
      <c r="A1140" t="s">
        <v>1593</v>
      </c>
    </row>
    <row r="1141" spans="1:21">
      <c r="A1141" t="s">
        <v>435</v>
      </c>
    </row>
    <row r="1142" spans="1:21">
      <c r="A1142" t="s">
        <v>1594</v>
      </c>
    </row>
    <row r="1143" spans="1:21">
      <c r="A1143" t="s">
        <v>1595</v>
      </c>
    </row>
    <row r="1144" spans="1:21">
      <c r="A1144" t="s">
        <v>413</v>
      </c>
    </row>
    <row r="1145" spans="1:21">
      <c r="A1145" t="s">
        <v>1559</v>
      </c>
    </row>
    <row r="1146" spans="1:21">
      <c r="A1146" t="s">
        <v>388</v>
      </c>
      <c r="Q1146" s="1"/>
      <c r="S1146" s="1"/>
      <c r="T1146" s="1"/>
      <c r="U1146" s="1"/>
    </row>
    <row r="1147" spans="1:21">
      <c r="A1147" t="s">
        <v>415</v>
      </c>
      <c r="Q1147" s="1"/>
      <c r="S1147" s="1"/>
      <c r="T1147" s="1"/>
      <c r="U1147" s="1"/>
    </row>
    <row r="1148" spans="1:21">
      <c r="A1148" t="s">
        <v>1580</v>
      </c>
      <c r="Q1148" s="1"/>
    </row>
    <row r="1149" spans="1:21">
      <c r="A1149" t="s">
        <v>1550</v>
      </c>
      <c r="Q1149" s="1"/>
    </row>
    <row r="1150" spans="1:21">
      <c r="Q1150" s="1"/>
    </row>
    <row r="1151" spans="1:21">
      <c r="A1151" t="s">
        <v>414</v>
      </c>
      <c r="Q1151" s="1"/>
    </row>
    <row r="1152" spans="1:21">
      <c r="A1152" t="s">
        <v>1596</v>
      </c>
      <c r="Q1152" s="1"/>
    </row>
    <row r="1153" spans="1:18">
      <c r="A1153" t="s">
        <v>1582</v>
      </c>
      <c r="Q1153" s="1"/>
    </row>
    <row r="1154" spans="1:18">
      <c r="A1154" t="s">
        <v>376</v>
      </c>
      <c r="Q1154" s="1"/>
    </row>
    <row r="1155" spans="1:18">
      <c r="A1155" t="s">
        <v>418</v>
      </c>
      <c r="Q1155" s="1"/>
    </row>
    <row r="1156" spans="1:18">
      <c r="A1156" t="s">
        <v>432</v>
      </c>
      <c r="Q1156" s="1"/>
    </row>
    <row r="1157" spans="1:18">
      <c r="A1157" t="s">
        <v>1597</v>
      </c>
      <c r="Q1157" s="1"/>
    </row>
    <row r="1158" spans="1:18">
      <c r="A1158" t="s">
        <v>369</v>
      </c>
      <c r="R1158" s="1"/>
    </row>
    <row r="1159" spans="1:18">
      <c r="A1159" t="s">
        <v>1598</v>
      </c>
      <c r="R1159" s="1"/>
    </row>
    <row r="1160" spans="1:18">
      <c r="A1160" t="s">
        <v>1590</v>
      </c>
      <c r="R1160" s="1"/>
    </row>
    <row r="1161" spans="1:18">
      <c r="A1161" t="s">
        <v>1599</v>
      </c>
    </row>
    <row r="1162" spans="1:18">
      <c r="A1162" t="s">
        <v>420</v>
      </c>
      <c r="R1162" s="1"/>
    </row>
    <row r="1163" spans="1:18">
      <c r="A1163" t="s">
        <v>385</v>
      </c>
      <c r="R1163" s="1"/>
    </row>
    <row r="1164" spans="1:18">
      <c r="A1164" t="s">
        <v>424</v>
      </c>
      <c r="R1164" s="1"/>
    </row>
    <row r="1165" spans="1:18">
      <c r="A1165" t="s">
        <v>1566</v>
      </c>
      <c r="R1165" s="1"/>
    </row>
    <row r="1166" spans="1:18">
      <c r="R1166" s="1"/>
    </row>
    <row r="1167" spans="1:18">
      <c r="A1167" t="s">
        <v>417</v>
      </c>
      <c r="R1167" s="1"/>
    </row>
    <row r="1168" spans="1:18">
      <c r="A1168" t="s">
        <v>401</v>
      </c>
      <c r="R1168" s="1"/>
    </row>
    <row r="1169" spans="1:21">
      <c r="A1169" t="s">
        <v>1600</v>
      </c>
      <c r="R1169" s="1"/>
    </row>
    <row r="1170" spans="1:21">
      <c r="A1170" t="s">
        <v>372</v>
      </c>
      <c r="R1170" s="1"/>
    </row>
    <row r="1171" spans="1:21">
      <c r="A1171" t="s">
        <v>1601</v>
      </c>
      <c r="R1171" s="1"/>
    </row>
    <row r="1172" spans="1:21">
      <c r="A1172" t="s">
        <v>1602</v>
      </c>
      <c r="R1172" s="1"/>
    </row>
    <row r="1173" spans="1:21">
      <c r="A1173" t="s">
        <v>406</v>
      </c>
      <c r="R1173" s="1"/>
    </row>
    <row r="1174" spans="1:21">
      <c r="A1174" t="s">
        <v>384</v>
      </c>
    </row>
    <row r="1175" spans="1:21">
      <c r="A1175" t="s">
        <v>1576</v>
      </c>
    </row>
    <row r="1176" spans="1:21">
      <c r="A1176" t="s">
        <v>402</v>
      </c>
    </row>
    <row r="1177" spans="1:21">
      <c r="A1177" t="s">
        <v>431</v>
      </c>
    </row>
    <row r="1178" spans="1:21">
      <c r="A1178" t="s">
        <v>367</v>
      </c>
    </row>
    <row r="1179" spans="1:21">
      <c r="A1179" t="s">
        <v>1603</v>
      </c>
    </row>
    <row r="1180" spans="1:21">
      <c r="A1180" t="s">
        <v>410</v>
      </c>
    </row>
    <row r="1181" spans="1:21">
      <c r="A1181" t="s">
        <v>429</v>
      </c>
      <c r="Q1181" s="1"/>
      <c r="S1181" s="1"/>
      <c r="T1181" s="1"/>
      <c r="U1181" s="1"/>
    </row>
    <row r="1182" spans="1:21">
      <c r="Q1182" s="1"/>
      <c r="S1182" s="1"/>
      <c r="T1182" s="1"/>
      <c r="U1182" s="1"/>
    </row>
    <row r="1183" spans="1:21">
      <c r="A1183" t="s">
        <v>421</v>
      </c>
      <c r="Q1183" s="1"/>
    </row>
    <row r="1184" spans="1:21">
      <c r="A1184" t="s">
        <v>409</v>
      </c>
      <c r="Q1184" s="1"/>
    </row>
    <row r="1185" spans="1:18">
      <c r="A1185" t="s">
        <v>397</v>
      </c>
      <c r="Q1185" s="1"/>
    </row>
    <row r="1186" spans="1:18">
      <c r="A1186" t="s">
        <v>1604</v>
      </c>
      <c r="Q1186" s="1"/>
    </row>
    <row r="1187" spans="1:18">
      <c r="A1187" t="s">
        <v>381</v>
      </c>
      <c r="Q1187" s="1"/>
    </row>
    <row r="1188" spans="1:18">
      <c r="A1188" t="s">
        <v>1605</v>
      </c>
      <c r="Q1188" s="1"/>
    </row>
    <row r="1189" spans="1:18">
      <c r="A1189" t="s">
        <v>1606</v>
      </c>
      <c r="Q1189" s="1"/>
    </row>
    <row r="1190" spans="1:18">
      <c r="A1190" t="s">
        <v>1607</v>
      </c>
      <c r="Q1190" s="1"/>
    </row>
    <row r="1191" spans="1:18">
      <c r="A1191" t="s">
        <v>1545</v>
      </c>
      <c r="Q1191" s="1"/>
    </row>
    <row r="1192" spans="1:18">
      <c r="A1192" t="s">
        <v>386</v>
      </c>
      <c r="Q1192" s="1"/>
    </row>
    <row r="1193" spans="1:18">
      <c r="A1193" t="s">
        <v>1608</v>
      </c>
      <c r="R1193" s="1"/>
    </row>
    <row r="1194" spans="1:18">
      <c r="A1194" t="s">
        <v>1538</v>
      </c>
      <c r="R1194" s="1"/>
    </row>
    <row r="1195" spans="1:18">
      <c r="A1195" t="s">
        <v>393</v>
      </c>
      <c r="R1195" s="1"/>
    </row>
    <row r="1196" spans="1:18">
      <c r="A1196" t="s">
        <v>434</v>
      </c>
    </row>
    <row r="1197" spans="1:18">
      <c r="A1197" t="s">
        <v>408</v>
      </c>
      <c r="R1197" s="1"/>
    </row>
    <row r="1198" spans="1:18">
      <c r="R1198" s="1"/>
    </row>
    <row r="1199" spans="1:18">
      <c r="A1199" t="s">
        <v>425</v>
      </c>
      <c r="R1199" s="1"/>
    </row>
    <row r="1200" spans="1:18">
      <c r="A1200" t="s">
        <v>428</v>
      </c>
      <c r="R1200" s="1"/>
    </row>
    <row r="1201" spans="1:21">
      <c r="A1201" t="s">
        <v>422</v>
      </c>
      <c r="R1201" s="1"/>
    </row>
    <row r="1202" spans="1:21">
      <c r="A1202" t="s">
        <v>1609</v>
      </c>
      <c r="R1202" s="1"/>
    </row>
    <row r="1203" spans="1:21">
      <c r="A1203" t="s">
        <v>1589</v>
      </c>
      <c r="R1203" s="1"/>
    </row>
    <row r="1204" spans="1:21">
      <c r="A1204" t="s">
        <v>375</v>
      </c>
      <c r="R1204" s="1"/>
    </row>
    <row r="1205" spans="1:21">
      <c r="A1205" t="s">
        <v>1610</v>
      </c>
      <c r="R1205" s="1"/>
    </row>
    <row r="1206" spans="1:21">
      <c r="A1206" t="s">
        <v>1558</v>
      </c>
      <c r="R1206" s="1"/>
    </row>
    <row r="1207" spans="1:21">
      <c r="A1207" t="s">
        <v>426</v>
      </c>
      <c r="R1207" s="1"/>
    </row>
    <row r="1208" spans="1:21">
      <c r="A1208" t="s">
        <v>1611</v>
      </c>
      <c r="R1208" s="1"/>
    </row>
    <row r="1209" spans="1:21">
      <c r="A1209" t="s">
        <v>1612</v>
      </c>
    </row>
    <row r="1210" spans="1:21">
      <c r="A1210" t="s">
        <v>388</v>
      </c>
    </row>
    <row r="1211" spans="1:21">
      <c r="A1211" t="s">
        <v>1613</v>
      </c>
    </row>
    <row r="1212" spans="1:21">
      <c r="A1212" t="s">
        <v>385</v>
      </c>
    </row>
    <row r="1214" spans="1:21">
      <c r="A1214" t="s">
        <v>427</v>
      </c>
    </row>
    <row r="1215" spans="1:21">
      <c r="A1215" t="s">
        <v>1614</v>
      </c>
    </row>
    <row r="1216" spans="1:21">
      <c r="A1216" t="s">
        <v>1523</v>
      </c>
      <c r="Q1216" s="1"/>
      <c r="S1216" s="1"/>
      <c r="T1216" s="1"/>
      <c r="U1216" s="1"/>
    </row>
    <row r="1217" spans="1:21">
      <c r="A1217" t="s">
        <v>1615</v>
      </c>
      <c r="Q1217" s="1"/>
      <c r="S1217" s="1"/>
      <c r="T1217" s="1"/>
      <c r="U1217" s="1"/>
    </row>
    <row r="1218" spans="1:21">
      <c r="A1218" t="s">
        <v>1616</v>
      </c>
      <c r="Q1218" s="1"/>
    </row>
    <row r="1219" spans="1:21">
      <c r="A1219" t="s">
        <v>1617</v>
      </c>
      <c r="Q1219" s="1"/>
    </row>
    <row r="1220" spans="1:21">
      <c r="A1220" t="s">
        <v>1607</v>
      </c>
      <c r="Q1220" s="1"/>
    </row>
    <row r="1221" spans="1:21">
      <c r="A1221" t="s">
        <v>411</v>
      </c>
      <c r="Q1221" s="1"/>
    </row>
    <row r="1222" spans="1:21">
      <c r="A1222" t="s">
        <v>403</v>
      </c>
      <c r="Q1222" s="1"/>
    </row>
    <row r="1223" spans="1:21">
      <c r="A1223" t="s">
        <v>1547</v>
      </c>
      <c r="Q1223" s="1"/>
    </row>
    <row r="1224" spans="1:21">
      <c r="A1224" t="s">
        <v>413</v>
      </c>
      <c r="Q1224" s="1"/>
    </row>
    <row r="1225" spans="1:21">
      <c r="A1225" t="s">
        <v>1618</v>
      </c>
      <c r="Q1225" s="1"/>
    </row>
    <row r="1226" spans="1:21">
      <c r="A1226" t="s">
        <v>416</v>
      </c>
      <c r="Q1226" s="1"/>
    </row>
    <row r="1227" spans="1:21">
      <c r="A1227" t="s">
        <v>415</v>
      </c>
      <c r="Q1227" s="1"/>
    </row>
    <row r="1228" spans="1:21">
      <c r="A1228" t="s">
        <v>442</v>
      </c>
      <c r="R1228" s="1"/>
    </row>
    <row r="1229" spans="1:21">
      <c r="R1229" s="1"/>
    </row>
    <row r="1230" spans="1:21">
      <c r="A1230" t="s">
        <v>433</v>
      </c>
      <c r="R1230" s="1"/>
    </row>
    <row r="1231" spans="1:21">
      <c r="A1231" t="s">
        <v>1573</v>
      </c>
    </row>
    <row r="1232" spans="1:21">
      <c r="A1232" t="s">
        <v>1619</v>
      </c>
      <c r="R1232" s="1"/>
    </row>
    <row r="1233" spans="1:18">
      <c r="A1233" t="s">
        <v>372</v>
      </c>
      <c r="R1233" s="1"/>
    </row>
    <row r="1234" spans="1:18">
      <c r="A1234" t="s">
        <v>418</v>
      </c>
      <c r="R1234" s="1"/>
    </row>
    <row r="1235" spans="1:18">
      <c r="A1235" t="s">
        <v>1602</v>
      </c>
      <c r="R1235" s="1"/>
    </row>
    <row r="1236" spans="1:18">
      <c r="A1236" t="s">
        <v>1620</v>
      </c>
      <c r="R1236" s="1"/>
    </row>
    <row r="1237" spans="1:18">
      <c r="A1237" t="s">
        <v>1621</v>
      </c>
      <c r="R1237" s="1"/>
    </row>
    <row r="1238" spans="1:18">
      <c r="A1238" t="s">
        <v>394</v>
      </c>
      <c r="R1238" s="1"/>
    </row>
    <row r="1239" spans="1:18">
      <c r="A1239" t="s">
        <v>1622</v>
      </c>
      <c r="R1239" s="1"/>
    </row>
    <row r="1240" spans="1:18">
      <c r="A1240" t="s">
        <v>365</v>
      </c>
      <c r="R1240" s="1"/>
    </row>
    <row r="1241" spans="1:18">
      <c r="A1241" t="s">
        <v>373</v>
      </c>
      <c r="R1241" s="1"/>
    </row>
    <row r="1242" spans="1:18">
      <c r="A1242" t="s">
        <v>1539</v>
      </c>
      <c r="R1242" s="1"/>
    </row>
    <row r="1243" spans="1:18">
      <c r="A1243" t="s">
        <v>439</v>
      </c>
      <c r="R1243" s="1"/>
    </row>
    <row r="1244" spans="1:18">
      <c r="A1244" t="s">
        <v>1623</v>
      </c>
    </row>
    <row r="1246" spans="1:18">
      <c r="A1246" t="s">
        <v>438</v>
      </c>
    </row>
    <row r="1247" spans="1:18">
      <c r="A1247" t="s">
        <v>1624</v>
      </c>
    </row>
    <row r="1248" spans="1:18">
      <c r="A1248" t="s">
        <v>1625</v>
      </c>
    </row>
    <row r="1249" spans="1:1">
      <c r="A1249" t="s">
        <v>440</v>
      </c>
    </row>
    <row r="1250" spans="1:1">
      <c r="A1250" t="s">
        <v>1626</v>
      </c>
    </row>
    <row r="1251" spans="1:1">
      <c r="A1251" t="s">
        <v>441</v>
      </c>
    </row>
    <row r="1252" spans="1:1">
      <c r="A1252" t="s">
        <v>1627</v>
      </c>
    </row>
    <row r="1253" spans="1:1">
      <c r="A1253" t="s">
        <v>443</v>
      </c>
    </row>
    <row r="1254" spans="1:1">
      <c r="A1254" t="s">
        <v>423</v>
      </c>
    </row>
    <row r="1255" spans="1:1">
      <c r="A1255" t="s">
        <v>430</v>
      </c>
    </row>
    <row r="1256" spans="1:1">
      <c r="A1256" t="s">
        <v>389</v>
      </c>
    </row>
    <row r="1257" spans="1:1">
      <c r="A1257" t="s">
        <v>1628</v>
      </c>
    </row>
    <row r="1258" spans="1:1">
      <c r="A1258" t="s">
        <v>1629</v>
      </c>
    </row>
    <row r="1259" spans="1:1">
      <c r="A1259" t="s">
        <v>1630</v>
      </c>
    </row>
    <row r="1260" spans="1:1">
      <c r="A1260" t="s">
        <v>368</v>
      </c>
    </row>
  </sheetData>
  <phoneticPr fontId="5" type="noConversion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activeCell="K29" sqref="H29:K29"/>
    </sheetView>
  </sheetViews>
  <sheetFormatPr defaultRowHeight="15"/>
  <sheetData>
    <row r="1" spans="1:17">
      <c r="F1" t="s">
        <v>1648</v>
      </c>
      <c r="G1" t="s">
        <v>1649</v>
      </c>
      <c r="H1" t="s">
        <v>1650</v>
      </c>
      <c r="I1" t="s">
        <v>1651</v>
      </c>
      <c r="J1" t="s">
        <v>1652</v>
      </c>
      <c r="K1" t="s">
        <v>1653</v>
      </c>
      <c r="M1" t="s">
        <v>500</v>
      </c>
    </row>
    <row r="2" spans="1:17">
      <c r="A2" t="str">
        <f ca="1">'organized input'!B498</f>
        <v xml:space="preserve"> qb EAGLES</v>
      </c>
      <c r="B2" t="str">
        <f ca="1">'organized input'!C498</f>
        <v xml:space="preserve"> Face=0xd4</v>
      </c>
      <c r="C2" t="str">
        <f ca="1">'organized input'!D498</f>
        <v xml:space="preserve"> #0</v>
      </c>
      <c r="D2">
        <f ca="1">'organized input'!E498</f>
        <v>25</v>
      </c>
      <c r="E2">
        <f ca="1">'organized input'!F498</f>
        <v>69</v>
      </c>
      <c r="F2">
        <f ca="1">'organized input'!G498</f>
        <v>56</v>
      </c>
      <c r="G2">
        <f ca="1">'organized input'!H498</f>
        <v>13</v>
      </c>
      <c r="H2">
        <f ca="1">'organized input'!I498</f>
        <v>63</v>
      </c>
      <c r="I2">
        <f ca="1">'organized input'!J498</f>
        <v>69</v>
      </c>
      <c r="J2">
        <f ca="1">'organized input'!K498</f>
        <v>69</v>
      </c>
      <c r="K2">
        <f ca="1">'organized input'!L498</f>
        <v>63</v>
      </c>
      <c r="M2" s="1">
        <f t="shared" ref="M2:M29" si="0">I2+F2+0.5*H2</f>
        <v>156.5</v>
      </c>
      <c r="Q2">
        <v>1</v>
      </c>
    </row>
    <row r="3" spans="1:17">
      <c r="A3" t="str">
        <f ca="1">'organized input'!B489</f>
        <v xml:space="preserve"> warren MOON</v>
      </c>
      <c r="B3" t="str">
        <f ca="1">'organized input'!C489</f>
        <v xml:space="preserve"> Face=0x8b</v>
      </c>
      <c r="C3" t="str">
        <f ca="1">'organized input'!D489</f>
        <v xml:space="preserve"> #1</v>
      </c>
      <c r="D3">
        <f ca="1">'organized input'!E489</f>
        <v>25</v>
      </c>
      <c r="E3">
        <f ca="1">'organized input'!F489</f>
        <v>69</v>
      </c>
      <c r="F3">
        <f ca="1">'organized input'!G489</f>
        <v>19</v>
      </c>
      <c r="G3">
        <f ca="1">'organized input'!H489</f>
        <v>13</v>
      </c>
      <c r="H3">
        <f ca="1">'organized input'!I489</f>
        <v>69</v>
      </c>
      <c r="I3">
        <f ca="1">'organized input'!J489</f>
        <v>75</v>
      </c>
      <c r="J3">
        <f ca="1">'organized input'!K489</f>
        <v>75</v>
      </c>
      <c r="K3">
        <f ca="1">'organized input'!L489</f>
        <v>63</v>
      </c>
      <c r="M3" s="1">
        <f t="shared" si="0"/>
        <v>128.5</v>
      </c>
      <c r="Q3">
        <v>2</v>
      </c>
    </row>
    <row r="4" spans="1:17">
      <c r="A4" t="str">
        <f ca="1">'organized input'!B506</f>
        <v xml:space="preserve"> joe MONTANA</v>
      </c>
      <c r="B4" t="str">
        <f ca="1">'organized input'!C506</f>
        <v xml:space="preserve"> Face=0x1</v>
      </c>
      <c r="C4" t="str">
        <f ca="1">'organized input'!D506</f>
        <v xml:space="preserve"> #16</v>
      </c>
      <c r="D4">
        <f ca="1">'organized input'!E506</f>
        <v>25</v>
      </c>
      <c r="E4">
        <f ca="1">'organized input'!F506</f>
        <v>69</v>
      </c>
      <c r="F4">
        <f ca="1">'organized input'!G506</f>
        <v>19</v>
      </c>
      <c r="G4">
        <f ca="1">'organized input'!H506</f>
        <v>13</v>
      </c>
      <c r="H4">
        <f ca="1">'organized input'!I506</f>
        <v>56</v>
      </c>
      <c r="I4">
        <f ca="1">'organized input'!J506</f>
        <v>81</v>
      </c>
      <c r="J4">
        <f ca="1">'organized input'!K506</f>
        <v>81</v>
      </c>
      <c r="K4">
        <f ca="1">'organized input'!L506</f>
        <v>75</v>
      </c>
      <c r="M4" s="1">
        <f t="shared" si="0"/>
        <v>128</v>
      </c>
      <c r="Q4">
        <v>3</v>
      </c>
    </row>
    <row r="5" spans="1:17">
      <c r="A5" t="str">
        <f ca="1">'organized input'!B482</f>
        <v xml:space="preserve"> qb BILLS</v>
      </c>
      <c r="B5" t="str">
        <f ca="1">'organized input'!C482</f>
        <v xml:space="preserve"> Face=0x52</v>
      </c>
      <c r="C5" t="str">
        <f ca="1">'organized input'!D482</f>
        <v xml:space="preserve"> #0</v>
      </c>
      <c r="D5">
        <f ca="1">'organized input'!E482</f>
        <v>25</v>
      </c>
      <c r="E5">
        <f ca="1">'organized input'!F482</f>
        <v>69</v>
      </c>
      <c r="F5">
        <f ca="1">'organized input'!G482</f>
        <v>13</v>
      </c>
      <c r="G5">
        <f ca="1">'organized input'!H482</f>
        <v>13</v>
      </c>
      <c r="H5">
        <f ca="1">'organized input'!I482</f>
        <v>56</v>
      </c>
      <c r="I5">
        <f ca="1">'organized input'!J482</f>
        <v>81</v>
      </c>
      <c r="J5">
        <f ca="1">'organized input'!K482</f>
        <v>81</v>
      </c>
      <c r="K5">
        <f ca="1">'organized input'!L482</f>
        <v>81</v>
      </c>
      <c r="M5" s="1">
        <f t="shared" si="0"/>
        <v>122</v>
      </c>
      <c r="Q5">
        <v>4</v>
      </c>
    </row>
    <row r="6" spans="1:17">
      <c r="A6" t="str">
        <f ca="1">'organized input'!B488</f>
        <v xml:space="preserve"> qb BROWNS</v>
      </c>
      <c r="B6" t="str">
        <f ca="1">'organized input'!C488</f>
        <v xml:space="preserve"> Face=0x52</v>
      </c>
      <c r="C6" t="str">
        <f ca="1">'organized input'!D488</f>
        <v xml:space="preserve"> #0</v>
      </c>
      <c r="D6">
        <f ca="1">'organized input'!E488</f>
        <v>25</v>
      </c>
      <c r="E6">
        <f ca="1">'organized input'!F488</f>
        <v>69</v>
      </c>
      <c r="F6">
        <f ca="1">'organized input'!G488</f>
        <v>25</v>
      </c>
      <c r="G6">
        <f ca="1">'organized input'!H488</f>
        <v>13</v>
      </c>
      <c r="H6">
        <f ca="1">'organized input'!I488</f>
        <v>44</v>
      </c>
      <c r="I6">
        <f ca="1">'organized input'!J488</f>
        <v>75</v>
      </c>
      <c r="J6">
        <f ca="1">'organized input'!K488</f>
        <v>75</v>
      </c>
      <c r="K6">
        <f ca="1">'organized input'!L488</f>
        <v>44</v>
      </c>
      <c r="M6" s="1">
        <f t="shared" si="0"/>
        <v>122</v>
      </c>
      <c r="Q6">
        <v>5</v>
      </c>
    </row>
    <row r="7" spans="1:17">
      <c r="A7" t="str">
        <f ca="1">'organized input'!B484</f>
        <v xml:space="preserve"> dan MARINO</v>
      </c>
      <c r="B7" t="str">
        <f ca="1">'organized input'!C484</f>
        <v xml:space="preserve"> Face=0x6</v>
      </c>
      <c r="C7" t="str">
        <f ca="1">'organized input'!D484</f>
        <v xml:space="preserve"> #13</v>
      </c>
      <c r="D7">
        <f ca="1">'organized input'!E484</f>
        <v>25</v>
      </c>
      <c r="E7">
        <f ca="1">'organized input'!F484</f>
        <v>69</v>
      </c>
      <c r="F7">
        <f ca="1">'organized input'!G484</f>
        <v>6</v>
      </c>
      <c r="G7">
        <f ca="1">'organized input'!H484</f>
        <v>13</v>
      </c>
      <c r="H7">
        <f ca="1">'organized input'!I484</f>
        <v>81</v>
      </c>
      <c r="I7">
        <f ca="1">'organized input'!J484</f>
        <v>69</v>
      </c>
      <c r="J7">
        <f ca="1">'organized input'!K484</f>
        <v>69</v>
      </c>
      <c r="K7">
        <f ca="1">'organized input'!L484</f>
        <v>69</v>
      </c>
      <c r="M7" s="1">
        <f t="shared" si="0"/>
        <v>115.5</v>
      </c>
      <c r="Q7">
        <v>6</v>
      </c>
    </row>
    <row r="8" spans="1:17">
      <c r="A8" t="str">
        <f ca="1">'organized input'!B487</f>
        <v xml:space="preserve"> boomer ESIASON</v>
      </c>
      <c r="B8" t="str">
        <f ca="1">'organized input'!C487</f>
        <v xml:space="preserve"> Face=0xa</v>
      </c>
      <c r="C8" t="str">
        <f ca="1">'organized input'!D487</f>
        <v xml:space="preserve"> #7</v>
      </c>
      <c r="D8">
        <f ca="1">'organized input'!E487</f>
        <v>25</v>
      </c>
      <c r="E8">
        <f ca="1">'organized input'!F487</f>
        <v>69</v>
      </c>
      <c r="F8">
        <f ca="1">'organized input'!G487</f>
        <v>19</v>
      </c>
      <c r="G8">
        <f ca="1">'organized input'!H487</f>
        <v>13</v>
      </c>
      <c r="H8">
        <f ca="1">'organized input'!I487</f>
        <v>63</v>
      </c>
      <c r="I8">
        <f ca="1">'organized input'!J487</f>
        <v>56</v>
      </c>
      <c r="J8">
        <f ca="1">'organized input'!K487</f>
        <v>56</v>
      </c>
      <c r="K8">
        <f ca="1">'organized input'!L487</f>
        <v>75</v>
      </c>
      <c r="M8" s="1">
        <f t="shared" si="0"/>
        <v>106.5</v>
      </c>
      <c r="Q8">
        <v>7</v>
      </c>
    </row>
    <row r="9" spans="1:17">
      <c r="A9" t="str">
        <f ca="1">'organized input'!B507</f>
        <v xml:space="preserve"> jim EVERETT</v>
      </c>
      <c r="B9" t="str">
        <f ca="1">'organized input'!C507</f>
        <v xml:space="preserve"> Face=0x25</v>
      </c>
      <c r="C9" t="str">
        <f ca="1">'organized input'!D507</f>
        <v xml:space="preserve"> #11</v>
      </c>
      <c r="D9">
        <f ca="1">'organized input'!E507</f>
        <v>25</v>
      </c>
      <c r="E9">
        <f ca="1">'organized input'!F507</f>
        <v>69</v>
      </c>
      <c r="F9">
        <f ca="1">'organized input'!G507</f>
        <v>13</v>
      </c>
      <c r="G9">
        <f ca="1">'organized input'!H507</f>
        <v>13</v>
      </c>
      <c r="H9">
        <f ca="1">'organized input'!I507</f>
        <v>56</v>
      </c>
      <c r="I9">
        <f ca="1">'organized input'!J507</f>
        <v>63</v>
      </c>
      <c r="J9">
        <f ca="1">'organized input'!K507</f>
        <v>63</v>
      </c>
      <c r="K9">
        <f ca="1">'organized input'!L507</f>
        <v>44</v>
      </c>
      <c r="M9" s="1">
        <f t="shared" si="0"/>
        <v>104</v>
      </c>
      <c r="Q9">
        <v>8</v>
      </c>
    </row>
    <row r="10" spans="1:17">
      <c r="A10" t="str">
        <f ca="1">'organized input'!B505</f>
        <v xml:space="preserve"> vinny TESTAVERDE</v>
      </c>
      <c r="B10" t="str">
        <f ca="1">'organized input'!C505</f>
        <v xml:space="preserve"> Face=0x23</v>
      </c>
      <c r="C10" t="str">
        <f ca="1">'organized input'!D505</f>
        <v xml:space="preserve"> #14</v>
      </c>
      <c r="D10">
        <f ca="1">'organized input'!E505</f>
        <v>25</v>
      </c>
      <c r="E10">
        <f ca="1">'organized input'!F505</f>
        <v>69</v>
      </c>
      <c r="F10">
        <f ca="1">'organized input'!G505</f>
        <v>31</v>
      </c>
      <c r="G10">
        <f ca="1">'organized input'!H505</f>
        <v>13</v>
      </c>
      <c r="H10">
        <f ca="1">'organized input'!I505</f>
        <v>31</v>
      </c>
      <c r="I10">
        <f ca="1">'organized input'!J505</f>
        <v>56</v>
      </c>
      <c r="J10">
        <f ca="1">'organized input'!K505</f>
        <v>56</v>
      </c>
      <c r="K10">
        <f ca="1">'organized input'!L505</f>
        <v>44</v>
      </c>
      <c r="M10" s="1">
        <f t="shared" si="0"/>
        <v>102.5</v>
      </c>
      <c r="Q10">
        <v>9</v>
      </c>
    </row>
    <row r="11" spans="1:17">
      <c r="A11" t="str">
        <f ca="1">'organized input'!B497</f>
        <v xml:space="preserve"> phil SIMMS</v>
      </c>
      <c r="B11" t="str">
        <f ca="1">'organized input'!C497</f>
        <v xml:space="preserve"> Face=0x34</v>
      </c>
      <c r="C11" t="str">
        <f ca="1">'organized input'!D497</f>
        <v xml:space="preserve"> #11</v>
      </c>
      <c r="D11">
        <f ca="1">'organized input'!E497</f>
        <v>25</v>
      </c>
      <c r="E11">
        <f ca="1">'organized input'!F497</f>
        <v>69</v>
      </c>
      <c r="F11">
        <f ca="1">'organized input'!G497</f>
        <v>13</v>
      </c>
      <c r="G11">
        <f ca="1">'organized input'!H497</f>
        <v>13</v>
      </c>
      <c r="H11">
        <f ca="1">'organized input'!I497</f>
        <v>50</v>
      </c>
      <c r="I11">
        <f ca="1">'organized input'!J497</f>
        <v>63</v>
      </c>
      <c r="J11">
        <f ca="1">'organized input'!K497</f>
        <v>63</v>
      </c>
      <c r="K11">
        <f ca="1">'organized input'!L497</f>
        <v>81</v>
      </c>
      <c r="M11" s="1">
        <f t="shared" si="0"/>
        <v>101</v>
      </c>
      <c r="Q11">
        <v>10</v>
      </c>
    </row>
    <row r="12" spans="1:17">
      <c r="A12" t="str">
        <f ca="1">'organized input'!B534</f>
        <v xml:space="preserve"> steve YOUNG</v>
      </c>
      <c r="B12" t="str">
        <f ca="1">'organized input'!C534</f>
        <v xml:space="preserve"> Face=0x33</v>
      </c>
      <c r="C12" t="str">
        <f ca="1">'organized input'!D534</f>
        <v xml:space="preserve"> #8</v>
      </c>
      <c r="D12">
        <f ca="1">'organized input'!E534</f>
        <v>25</v>
      </c>
      <c r="E12">
        <f ca="1">'organized input'!F534</f>
        <v>69</v>
      </c>
      <c r="F12">
        <f ca="1">'organized input'!G534</f>
        <v>25</v>
      </c>
      <c r="G12">
        <f ca="1">'organized input'!H534</f>
        <v>13</v>
      </c>
      <c r="H12">
        <f ca="1">'organized input'!I534</f>
        <v>56</v>
      </c>
      <c r="I12">
        <f ca="1">'organized input'!J534</f>
        <v>44</v>
      </c>
      <c r="J12">
        <f ca="1">'organized input'!K534</f>
        <v>44</v>
      </c>
      <c r="K12">
        <f ca="1">'organized input'!L534</f>
        <v>56</v>
      </c>
      <c r="M12" s="1">
        <f t="shared" si="0"/>
        <v>97</v>
      </c>
      <c r="Q12">
        <v>11</v>
      </c>
    </row>
    <row r="13" spans="1:17">
      <c r="A13" t="str">
        <f ca="1">'organized input'!B495</f>
        <v xml:space="preserve"> dave KRIEG</v>
      </c>
      <c r="B13" t="str">
        <f ca="1">'organized input'!C495</f>
        <v xml:space="preserve"> Face=0x17</v>
      </c>
      <c r="C13" t="str">
        <f ca="1">'organized input'!D495</f>
        <v xml:space="preserve"> #17</v>
      </c>
      <c r="D13">
        <f ca="1">'organized input'!E495</f>
        <v>25</v>
      </c>
      <c r="E13">
        <f ca="1">'organized input'!F495</f>
        <v>69</v>
      </c>
      <c r="F13">
        <f ca="1">'organized input'!G495</f>
        <v>13</v>
      </c>
      <c r="G13">
        <f ca="1">'organized input'!H495</f>
        <v>13</v>
      </c>
      <c r="H13">
        <f ca="1">'organized input'!I495</f>
        <v>25</v>
      </c>
      <c r="I13">
        <f ca="1">'organized input'!J495</f>
        <v>69</v>
      </c>
      <c r="J13">
        <f ca="1">'organized input'!K495</f>
        <v>69</v>
      </c>
      <c r="K13">
        <f ca="1">'organized input'!L495</f>
        <v>69</v>
      </c>
      <c r="M13" s="1">
        <f t="shared" si="0"/>
        <v>94.5</v>
      </c>
      <c r="Q13">
        <v>12</v>
      </c>
    </row>
    <row r="14" spans="1:17">
      <c r="A14" t="str">
        <f ca="1">'organized input'!B492</f>
        <v xml:space="preserve"> steve DE BERG</v>
      </c>
      <c r="B14" t="str">
        <f ca="1">'organized input'!C492</f>
        <v xml:space="preserve"> Face=0xf</v>
      </c>
      <c r="C14" t="str">
        <f ca="1">'organized input'!D492</f>
        <v xml:space="preserve"> #17</v>
      </c>
      <c r="D14">
        <f ca="1">'organized input'!E492</f>
        <v>25</v>
      </c>
      <c r="E14">
        <f ca="1">'organized input'!F492</f>
        <v>69</v>
      </c>
      <c r="F14">
        <f ca="1">'organized input'!G492</f>
        <v>6</v>
      </c>
      <c r="G14">
        <f ca="1">'organized input'!H492</f>
        <v>13</v>
      </c>
      <c r="H14">
        <f ca="1">'organized input'!I492</f>
        <v>50</v>
      </c>
      <c r="I14">
        <f ca="1">'organized input'!J492</f>
        <v>63</v>
      </c>
      <c r="J14">
        <f ca="1">'organized input'!K492</f>
        <v>63</v>
      </c>
      <c r="K14">
        <f ca="1">'organized input'!L492</f>
        <v>56</v>
      </c>
      <c r="M14" s="1">
        <f t="shared" si="0"/>
        <v>94</v>
      </c>
      <c r="Q14">
        <v>13</v>
      </c>
    </row>
    <row r="15" spans="1:17">
      <c r="A15" t="str">
        <f ca="1">'organized input'!B503</f>
        <v xml:space="preserve"> don MAJKOWSKI</v>
      </c>
      <c r="B15" t="str">
        <f ca="1">'organized input'!C503</f>
        <v xml:space="preserve"> Face=0x3f</v>
      </c>
      <c r="C15" t="str">
        <f ca="1">'organized input'!D503</f>
        <v xml:space="preserve"> #7</v>
      </c>
      <c r="D15">
        <f ca="1">'organized input'!E503</f>
        <v>25</v>
      </c>
      <c r="E15">
        <f ca="1">'organized input'!F503</f>
        <v>69</v>
      </c>
      <c r="F15">
        <f ca="1">'organized input'!G503</f>
        <v>25</v>
      </c>
      <c r="G15">
        <f ca="1">'organized input'!H503</f>
        <v>13</v>
      </c>
      <c r="H15">
        <f ca="1">'organized input'!I503</f>
        <v>38</v>
      </c>
      <c r="I15">
        <f ca="1">'organized input'!J503</f>
        <v>50</v>
      </c>
      <c r="J15">
        <f ca="1">'organized input'!K503</f>
        <v>50</v>
      </c>
      <c r="K15">
        <f ca="1">'organized input'!L503</f>
        <v>50</v>
      </c>
      <c r="M15" s="1">
        <f t="shared" si="0"/>
        <v>94</v>
      </c>
      <c r="Q15">
        <v>14</v>
      </c>
    </row>
    <row r="16" spans="1:17">
      <c r="A16" t="str">
        <f ca="1">'organized input'!B502</f>
        <v xml:space="preserve"> rodney PEETE</v>
      </c>
      <c r="B16" t="str">
        <f ca="1">'organized input'!C502</f>
        <v xml:space="preserve"> Face=0xab</v>
      </c>
      <c r="C16" t="str">
        <f ca="1">'organized input'!D502</f>
        <v xml:space="preserve"> #9</v>
      </c>
      <c r="D16">
        <f ca="1">'organized input'!E502</f>
        <v>25</v>
      </c>
      <c r="E16">
        <f ca="1">'organized input'!F502</f>
        <v>69</v>
      </c>
      <c r="F16">
        <f ca="1">'organized input'!G502</f>
        <v>31</v>
      </c>
      <c r="G16">
        <f ca="1">'organized input'!H502</f>
        <v>13</v>
      </c>
      <c r="H16">
        <f ca="1">'organized input'!I502</f>
        <v>38</v>
      </c>
      <c r="I16">
        <f ca="1">'organized input'!J502</f>
        <v>44</v>
      </c>
      <c r="J16">
        <f ca="1">'organized input'!K502</f>
        <v>44</v>
      </c>
      <c r="K16">
        <f ca="1">'organized input'!L502</f>
        <v>25</v>
      </c>
      <c r="M16" s="1">
        <f t="shared" si="0"/>
        <v>94</v>
      </c>
      <c r="Q16">
        <v>15</v>
      </c>
    </row>
    <row r="17" spans="1:17">
      <c r="A17" t="str">
        <f ca="1">'organized input'!B491</f>
        <v xml:space="preserve"> john ELWAY</v>
      </c>
      <c r="B17" t="str">
        <f ca="1">'organized input'!C491</f>
        <v xml:space="preserve"> Face=0xe</v>
      </c>
      <c r="C17" t="str">
        <f ca="1">'organized input'!D491</f>
        <v xml:space="preserve"> #7</v>
      </c>
      <c r="D17">
        <f ca="1">'organized input'!E491</f>
        <v>25</v>
      </c>
      <c r="E17">
        <f ca="1">'organized input'!F491</f>
        <v>69</v>
      </c>
      <c r="F17">
        <f ca="1">'organized input'!G491</f>
        <v>25</v>
      </c>
      <c r="G17">
        <f ca="1">'organized input'!H491</f>
        <v>13</v>
      </c>
      <c r="H17">
        <f ca="1">'organized input'!I491</f>
        <v>75</v>
      </c>
      <c r="I17">
        <f ca="1">'organized input'!J491</f>
        <v>31</v>
      </c>
      <c r="J17">
        <f ca="1">'organized input'!K491</f>
        <v>31</v>
      </c>
      <c r="K17">
        <f ca="1">'organized input'!L491</f>
        <v>50</v>
      </c>
      <c r="M17" s="1">
        <f t="shared" si="0"/>
        <v>93.5</v>
      </c>
      <c r="Q17">
        <v>16</v>
      </c>
    </row>
    <row r="18" spans="1:17">
      <c r="A18" t="str">
        <f ca="1">'organized input'!B486</f>
        <v xml:space="preserve"> ken O.BRIEN</v>
      </c>
      <c r="B18" t="str">
        <f ca="1">'organized input'!C486</f>
        <v xml:space="preserve"> Face=0xc</v>
      </c>
      <c r="C18" t="str">
        <f ca="1">'organized input'!D486</f>
        <v xml:space="preserve"> #7</v>
      </c>
      <c r="D18">
        <f ca="1">'organized input'!E486</f>
        <v>25</v>
      </c>
      <c r="E18">
        <f ca="1">'organized input'!F486</f>
        <v>69</v>
      </c>
      <c r="F18">
        <f ca="1">'organized input'!G486</f>
        <v>13</v>
      </c>
      <c r="G18">
        <f ca="1">'organized input'!H486</f>
        <v>13</v>
      </c>
      <c r="H18">
        <f ca="1">'organized input'!I486</f>
        <v>56</v>
      </c>
      <c r="I18">
        <f ca="1">'organized input'!J486</f>
        <v>50</v>
      </c>
      <c r="J18">
        <f ca="1">'organized input'!K486</f>
        <v>50</v>
      </c>
      <c r="K18">
        <f ca="1">'organized input'!L486</f>
        <v>38</v>
      </c>
      <c r="M18" s="1">
        <f t="shared" si="0"/>
        <v>91</v>
      </c>
      <c r="Q18">
        <v>17</v>
      </c>
    </row>
    <row r="19" spans="1:17">
      <c r="A19" t="str">
        <f ca="1">'organized input'!B530</f>
        <v xml:space="preserve"> andre WARE</v>
      </c>
      <c r="B19" t="str">
        <f ca="1">'organized input'!C530</f>
        <v xml:space="preserve"> Face=0x92</v>
      </c>
      <c r="C19" t="str">
        <f ca="1">'organized input'!D530</f>
        <v xml:space="preserve"> #11</v>
      </c>
      <c r="D19">
        <f ca="1">'organized input'!E530</f>
        <v>25</v>
      </c>
      <c r="E19">
        <f ca="1">'organized input'!F530</f>
        <v>69</v>
      </c>
      <c r="F19">
        <f ca="1">'organized input'!G530</f>
        <v>25</v>
      </c>
      <c r="G19">
        <f ca="1">'organized input'!H530</f>
        <v>13</v>
      </c>
      <c r="H19">
        <f ca="1">'organized input'!I530</f>
        <v>44</v>
      </c>
      <c r="I19">
        <f ca="1">'organized input'!J530</f>
        <v>38</v>
      </c>
      <c r="J19">
        <f ca="1">'organized input'!K530</f>
        <v>38</v>
      </c>
      <c r="K19">
        <f ca="1">'organized input'!L530</f>
        <v>44</v>
      </c>
      <c r="M19" s="1">
        <f t="shared" si="0"/>
        <v>85</v>
      </c>
      <c r="Q19">
        <v>18</v>
      </c>
    </row>
    <row r="20" spans="1:17">
      <c r="A20" t="str">
        <f ca="1">'organized input'!B494</f>
        <v xml:space="preserve"> b.j. TOLLIVER</v>
      </c>
      <c r="B20" t="str">
        <f ca="1">'organized input'!C494</f>
        <v xml:space="preserve"> Face=0x13</v>
      </c>
      <c r="C20" t="str">
        <f ca="1">'organized input'!D494</f>
        <v xml:space="preserve"> #11</v>
      </c>
      <c r="D20">
        <f ca="1">'organized input'!E494</f>
        <v>25</v>
      </c>
      <c r="E20">
        <f ca="1">'organized input'!F494</f>
        <v>69</v>
      </c>
      <c r="F20">
        <f ca="1">'organized input'!G494</f>
        <v>13</v>
      </c>
      <c r="G20">
        <f ca="1">'organized input'!H494</f>
        <v>13</v>
      </c>
      <c r="H20">
        <f ca="1">'organized input'!I494</f>
        <v>81</v>
      </c>
      <c r="I20">
        <f ca="1">'organized input'!J494</f>
        <v>31</v>
      </c>
      <c r="J20">
        <f ca="1">'organized input'!K494</f>
        <v>31</v>
      </c>
      <c r="K20">
        <f ca="1">'organized input'!L494</f>
        <v>44</v>
      </c>
      <c r="M20" s="1">
        <f t="shared" si="0"/>
        <v>84.5</v>
      </c>
      <c r="Q20">
        <v>19</v>
      </c>
    </row>
    <row r="21" spans="1:17">
      <c r="A21" t="str">
        <f ca="1">'organized input'!B500</f>
        <v xml:space="preserve"> troy AIKMAN</v>
      </c>
      <c r="B21" t="str">
        <f ca="1">'organized input'!C500</f>
        <v xml:space="preserve"> Face=0x16</v>
      </c>
      <c r="C21" t="str">
        <f ca="1">'organized input'!D500</f>
        <v xml:space="preserve"> #8</v>
      </c>
      <c r="D21">
        <f ca="1">'organized input'!E500</f>
        <v>25</v>
      </c>
      <c r="E21">
        <f ca="1">'organized input'!F500</f>
        <v>69</v>
      </c>
      <c r="F21">
        <f ca="1">'organized input'!G500</f>
        <v>13</v>
      </c>
      <c r="G21">
        <f ca="1">'organized input'!H500</f>
        <v>13</v>
      </c>
      <c r="H21">
        <f ca="1">'organized input'!I500</f>
        <v>50</v>
      </c>
      <c r="I21">
        <f ca="1">'organized input'!J500</f>
        <v>44</v>
      </c>
      <c r="J21">
        <f ca="1">'organized input'!K500</f>
        <v>44</v>
      </c>
      <c r="K21">
        <f ca="1">'organized input'!L500</f>
        <v>50</v>
      </c>
      <c r="M21" s="1">
        <f t="shared" si="0"/>
        <v>82</v>
      </c>
      <c r="Q21">
        <v>20</v>
      </c>
    </row>
    <row r="22" spans="1:17">
      <c r="A22" t="str">
        <f ca="1">'organized input'!B512</f>
        <v xml:space="preserve"> scott MITCHELL</v>
      </c>
      <c r="B22" t="str">
        <f ca="1">'organized input'!C512</f>
        <v xml:space="preserve"> Face=0x40</v>
      </c>
      <c r="C22" t="str">
        <f ca="1">'organized input'!D512</f>
        <v xml:space="preserve"> #19</v>
      </c>
      <c r="D22">
        <f ca="1">'organized input'!E512</f>
        <v>25</v>
      </c>
      <c r="E22">
        <f ca="1">'organized input'!F512</f>
        <v>69</v>
      </c>
      <c r="F22">
        <f ca="1">'organized input'!G512</f>
        <v>13</v>
      </c>
      <c r="G22">
        <f ca="1">'organized input'!H512</f>
        <v>13</v>
      </c>
      <c r="H22">
        <f ca="1">'organized input'!I512</f>
        <v>44</v>
      </c>
      <c r="I22">
        <f ca="1">'organized input'!J512</f>
        <v>44</v>
      </c>
      <c r="J22">
        <f ca="1">'organized input'!K512</f>
        <v>44</v>
      </c>
      <c r="K22">
        <f ca="1">'organized input'!L512</f>
        <v>50</v>
      </c>
      <c r="M22" s="1">
        <f t="shared" si="0"/>
        <v>79</v>
      </c>
      <c r="Q22">
        <v>21</v>
      </c>
    </row>
    <row r="23" spans="1:17">
      <c r="A23" t="str">
        <f ca="1">'organized input'!B504</f>
        <v xml:space="preserve"> wade WILSON</v>
      </c>
      <c r="B23" t="str">
        <f ca="1">'organized input'!C504</f>
        <v xml:space="preserve"> Face=0x21</v>
      </c>
      <c r="C23" t="str">
        <f ca="1">'organized input'!D504</f>
        <v xml:space="preserve"> #11</v>
      </c>
      <c r="D23">
        <f ca="1">'organized input'!E504</f>
        <v>25</v>
      </c>
      <c r="E23">
        <f ca="1">'organized input'!F504</f>
        <v>69</v>
      </c>
      <c r="F23">
        <f ca="1">'organized input'!G504</f>
        <v>13</v>
      </c>
      <c r="G23">
        <f ca="1">'organized input'!H504</f>
        <v>13</v>
      </c>
      <c r="H23">
        <f ca="1">'organized input'!I504</f>
        <v>44</v>
      </c>
      <c r="I23">
        <f ca="1">'organized input'!J504</f>
        <v>44</v>
      </c>
      <c r="J23">
        <f ca="1">'organized input'!K504</f>
        <v>44</v>
      </c>
      <c r="K23">
        <f ca="1">'organized input'!L504</f>
        <v>38</v>
      </c>
      <c r="M23" s="1">
        <f t="shared" si="0"/>
        <v>79</v>
      </c>
      <c r="Q23">
        <v>22</v>
      </c>
    </row>
    <row r="24" spans="1:17">
      <c r="A24" t="str">
        <f ca="1">'organized input'!B515</f>
        <v xml:space="preserve"> erik WILHELM</v>
      </c>
      <c r="B24" t="str">
        <f ca="1">'organized input'!C515</f>
        <v xml:space="preserve"> Face=0x34</v>
      </c>
      <c r="C24" t="str">
        <f ca="1">'organized input'!D515</f>
        <v xml:space="preserve"> #4</v>
      </c>
      <c r="D24">
        <f ca="1">'organized input'!E515</f>
        <v>25</v>
      </c>
      <c r="E24">
        <f ca="1">'organized input'!F515</f>
        <v>69</v>
      </c>
      <c r="F24">
        <f ca="1">'organized input'!G515</f>
        <v>13</v>
      </c>
      <c r="G24">
        <f ca="1">'organized input'!H515</f>
        <v>13</v>
      </c>
      <c r="H24">
        <f ca="1">'organized input'!I515</f>
        <v>44</v>
      </c>
      <c r="I24">
        <f ca="1">'organized input'!J515</f>
        <v>44</v>
      </c>
      <c r="J24">
        <f ca="1">'organized input'!K515</f>
        <v>44</v>
      </c>
      <c r="K24">
        <f ca="1">'organized input'!L515</f>
        <v>38</v>
      </c>
      <c r="M24" s="1">
        <f t="shared" si="0"/>
        <v>79</v>
      </c>
      <c r="Q24">
        <v>23</v>
      </c>
    </row>
    <row r="25" spans="1:17">
      <c r="A25" t="str">
        <f ca="1">'organized input'!B508</f>
        <v xml:space="preserve"> john FOURCADE</v>
      </c>
      <c r="B25" t="str">
        <f ca="1">'organized input'!C508</f>
        <v xml:space="preserve"> Face=0x28</v>
      </c>
      <c r="C25" t="str">
        <f ca="1">'organized input'!D508</f>
        <v xml:space="preserve"> #11</v>
      </c>
      <c r="D25">
        <f ca="1">'organized input'!E508</f>
        <v>25</v>
      </c>
      <c r="E25">
        <f ca="1">'organized input'!F508</f>
        <v>69</v>
      </c>
      <c r="F25">
        <f ca="1">'organized input'!G508</f>
        <v>13</v>
      </c>
      <c r="G25">
        <f ca="1">'organized input'!H508</f>
        <v>13</v>
      </c>
      <c r="H25">
        <f ca="1">'organized input'!I508</f>
        <v>44</v>
      </c>
      <c r="I25">
        <f ca="1">'organized input'!J508</f>
        <v>44</v>
      </c>
      <c r="J25">
        <f ca="1">'organized input'!K508</f>
        <v>44</v>
      </c>
      <c r="K25">
        <f ca="1">'organized input'!L508</f>
        <v>38</v>
      </c>
      <c r="M25" s="1">
        <f t="shared" si="0"/>
        <v>79</v>
      </c>
      <c r="Q25">
        <v>24</v>
      </c>
    </row>
    <row r="26" spans="1:17">
      <c r="A26" t="str">
        <f ca="1">'organized input'!B514</f>
        <v xml:space="preserve"> tony EASON</v>
      </c>
      <c r="B26" t="str">
        <f ca="1">'organized input'!C514</f>
        <v xml:space="preserve"> Face=0x9</v>
      </c>
      <c r="C26" t="str">
        <f ca="1">'organized input'!D514</f>
        <v xml:space="preserve"> #11</v>
      </c>
      <c r="D26">
        <f ca="1">'organized input'!E514</f>
        <v>25</v>
      </c>
      <c r="E26">
        <f ca="1">'organized input'!F514</f>
        <v>69</v>
      </c>
      <c r="F26">
        <f ca="1">'organized input'!G514</f>
        <v>13</v>
      </c>
      <c r="G26">
        <f ca="1">'organized input'!H514</f>
        <v>13</v>
      </c>
      <c r="H26">
        <f ca="1">'organized input'!I514</f>
        <v>44</v>
      </c>
      <c r="I26">
        <f ca="1">'organized input'!J514</f>
        <v>44</v>
      </c>
      <c r="J26">
        <f ca="1">'organized input'!K514</f>
        <v>44</v>
      </c>
      <c r="K26">
        <f ca="1">'organized input'!L514</f>
        <v>31</v>
      </c>
      <c r="M26" s="1">
        <f t="shared" si="0"/>
        <v>79</v>
      </c>
      <c r="Q26">
        <v>25</v>
      </c>
    </row>
    <row r="27" spans="1:17">
      <c r="A27" t="str">
        <f ca="1">'organized input'!B493</f>
        <v xml:space="preserve"> jay SCHROEDER</v>
      </c>
      <c r="B27" t="str">
        <f ca="1">'organized input'!C493</f>
        <v xml:space="preserve"> Face=0x11</v>
      </c>
      <c r="C27" t="str">
        <f ca="1">'organized input'!D493</f>
        <v xml:space="preserve"> #13</v>
      </c>
      <c r="D27">
        <f ca="1">'organized input'!E493</f>
        <v>25</v>
      </c>
      <c r="E27">
        <f ca="1">'organized input'!F493</f>
        <v>69</v>
      </c>
      <c r="F27">
        <f ca="1">'organized input'!G493</f>
        <v>13</v>
      </c>
      <c r="G27">
        <f ca="1">'organized input'!H493</f>
        <v>13</v>
      </c>
      <c r="H27">
        <f ca="1">'organized input'!I493</f>
        <v>69</v>
      </c>
      <c r="I27">
        <f ca="1">'organized input'!J493</f>
        <v>31</v>
      </c>
      <c r="J27">
        <f ca="1">'organized input'!K493</f>
        <v>31</v>
      </c>
      <c r="K27">
        <f ca="1">'organized input'!L493</f>
        <v>63</v>
      </c>
      <c r="M27" s="1">
        <f t="shared" si="0"/>
        <v>78.5</v>
      </c>
      <c r="Q27">
        <v>26</v>
      </c>
    </row>
    <row r="28" spans="1:17">
      <c r="A28" t="str">
        <f ca="1">'organized input'!B499</f>
        <v xml:space="preserve"> timm ROSENBACH</v>
      </c>
      <c r="B28" t="str">
        <f ca="1">'organized input'!C499</f>
        <v xml:space="preserve"> Face=0x3a</v>
      </c>
      <c r="C28" t="str">
        <f ca="1">'organized input'!D499</f>
        <v xml:space="preserve"> #3</v>
      </c>
      <c r="D28">
        <f ca="1">'organized input'!E499</f>
        <v>25</v>
      </c>
      <c r="E28">
        <f ca="1">'organized input'!F499</f>
        <v>69</v>
      </c>
      <c r="F28">
        <f ca="1">'organized input'!G499</f>
        <v>19</v>
      </c>
      <c r="G28">
        <f ca="1">'organized input'!H499</f>
        <v>13</v>
      </c>
      <c r="H28">
        <f ca="1">'organized input'!I499</f>
        <v>31</v>
      </c>
      <c r="I28">
        <f ca="1">'organized input'!J499</f>
        <v>44</v>
      </c>
      <c r="J28">
        <f ca="1">'organized input'!K499</f>
        <v>44</v>
      </c>
      <c r="K28">
        <f ca="1">'organized input'!L499</f>
        <v>31</v>
      </c>
      <c r="M28" s="1">
        <f t="shared" si="0"/>
        <v>78.5</v>
      </c>
      <c r="Q28">
        <v>27</v>
      </c>
    </row>
    <row r="29" spans="1:17">
      <c r="A29" t="str">
        <f ca="1">'organized input'!B513</f>
        <v xml:space="preserve"> marc WILSON</v>
      </c>
      <c r="B29" t="str">
        <f ca="1">'organized input'!C513</f>
        <v xml:space="preserve"> Face=0x33</v>
      </c>
      <c r="C29" t="str">
        <f ca="1">'organized input'!D513</f>
        <v xml:space="preserve"> #15</v>
      </c>
      <c r="D29">
        <f ca="1">'organized input'!E513</f>
        <v>25</v>
      </c>
      <c r="E29">
        <f ca="1">'organized input'!F513</f>
        <v>69</v>
      </c>
      <c r="F29">
        <f ca="1">'organized input'!G513</f>
        <v>13</v>
      </c>
      <c r="G29">
        <f ca="1">'organized input'!H513</f>
        <v>13</v>
      </c>
      <c r="H29">
        <f ca="1">'organized input'!I513</f>
        <v>38</v>
      </c>
      <c r="I29">
        <f ca="1">'organized input'!J513</f>
        <v>44</v>
      </c>
      <c r="J29">
        <f ca="1">'organized input'!K513</f>
        <v>44</v>
      </c>
      <c r="K29">
        <f ca="1">'organized input'!L513</f>
        <v>38</v>
      </c>
      <c r="M29" s="1">
        <f t="shared" si="0"/>
        <v>76</v>
      </c>
      <c r="Q29">
        <v>28</v>
      </c>
    </row>
    <row r="30" spans="1:17">
      <c r="D30" s="2">
        <f ca="1">AVERAGE(D2:D29)</f>
        <v>25</v>
      </c>
      <c r="E30" s="2">
        <f t="shared" ref="E30:M30" si="1">AVERAGE(E2:E29)</f>
        <v>69</v>
      </c>
      <c r="F30" s="2">
        <f t="shared" si="1"/>
        <v>18.321428571428573</v>
      </c>
      <c r="G30" s="2">
        <f t="shared" si="1"/>
        <v>13</v>
      </c>
      <c r="H30" s="2">
        <f t="shared" si="1"/>
        <v>51.428571428571431</v>
      </c>
      <c r="I30" s="2">
        <f t="shared" si="1"/>
        <v>53.25</v>
      </c>
      <c r="J30" s="2">
        <f t="shared" si="1"/>
        <v>53.25</v>
      </c>
      <c r="K30" s="2">
        <f t="shared" si="1"/>
        <v>51.714285714285715</v>
      </c>
      <c r="L30" s="2"/>
      <c r="M30" s="2">
        <f t="shared" si="1"/>
        <v>97.285714285714292</v>
      </c>
    </row>
    <row r="31" spans="1:17">
      <c r="M31" s="1"/>
    </row>
    <row r="32" spans="1:17">
      <c r="A32" t="str">
        <f ca="1">'organized input'!B490</f>
        <v xml:space="preserve"> bubby BRISTER</v>
      </c>
      <c r="B32" t="str">
        <f ca="1">'organized input'!C490</f>
        <v xml:space="preserve"> Face=0x1d</v>
      </c>
      <c r="C32" t="str">
        <f ca="1">'organized input'!D490</f>
        <v xml:space="preserve"> #6</v>
      </c>
      <c r="D32">
        <f ca="1">'organized input'!E490</f>
        <v>25</v>
      </c>
      <c r="E32">
        <f ca="1">'organized input'!F490</f>
        <v>69</v>
      </c>
      <c r="F32">
        <f ca="1">'organized input'!G490</f>
        <v>13</v>
      </c>
      <c r="G32">
        <f ca="1">'organized input'!H490</f>
        <v>13</v>
      </c>
      <c r="H32">
        <f ca="1">'organized input'!I490</f>
        <v>75</v>
      </c>
      <c r="I32">
        <f ca="1">'organized input'!J490</f>
        <v>25</v>
      </c>
      <c r="J32">
        <f ca="1">'organized input'!K490</f>
        <v>25</v>
      </c>
      <c r="K32">
        <f ca="1">'organized input'!L490</f>
        <v>38</v>
      </c>
      <c r="M32" s="1">
        <f t="shared" ref="M32:M59" si="2">I32+F32+0.5*H32</f>
        <v>75.5</v>
      </c>
    </row>
    <row r="33" spans="1:13">
      <c r="A33" t="str">
        <f ca="1">'organized input'!B516</f>
        <v xml:space="preserve"> mike PAGEL</v>
      </c>
      <c r="B33" t="str">
        <f ca="1">'organized input'!C516</f>
        <v xml:space="preserve"> Face=0x46</v>
      </c>
      <c r="C33" t="str">
        <f ca="1">'organized input'!D516</f>
        <v xml:space="preserve"> #10</v>
      </c>
      <c r="D33">
        <f ca="1">'organized input'!E516</f>
        <v>25</v>
      </c>
      <c r="E33">
        <f ca="1">'organized input'!F516</f>
        <v>69</v>
      </c>
      <c r="F33">
        <f ca="1">'organized input'!G516</f>
        <v>25</v>
      </c>
      <c r="G33">
        <f ca="1">'organized input'!H516</f>
        <v>13</v>
      </c>
      <c r="H33">
        <f ca="1">'organized input'!I516</f>
        <v>38</v>
      </c>
      <c r="I33">
        <f ca="1">'organized input'!J516</f>
        <v>31</v>
      </c>
      <c r="J33">
        <f ca="1">'organized input'!K516</f>
        <v>31</v>
      </c>
      <c r="K33">
        <f ca="1">'organized input'!L516</f>
        <v>38</v>
      </c>
      <c r="M33" s="1">
        <f t="shared" si="2"/>
        <v>75</v>
      </c>
    </row>
    <row r="34" spans="1:13">
      <c r="A34" t="str">
        <f ca="1">'organized input'!B525</f>
        <v xml:space="preserve"> jeff HOSTETLER</v>
      </c>
      <c r="B34" t="str">
        <f ca="1">'organized input'!C525</f>
        <v xml:space="preserve"> Face=0x19</v>
      </c>
      <c r="C34" t="str">
        <f ca="1">'organized input'!D525</f>
        <v xml:space="preserve"> #15</v>
      </c>
      <c r="D34">
        <f ca="1">'organized input'!E525</f>
        <v>25</v>
      </c>
      <c r="E34">
        <f ca="1">'organized input'!F525</f>
        <v>69</v>
      </c>
      <c r="F34">
        <f ca="1">'organized input'!G525</f>
        <v>25</v>
      </c>
      <c r="G34">
        <f ca="1">'organized input'!H525</f>
        <v>13</v>
      </c>
      <c r="H34">
        <f ca="1">'organized input'!I525</f>
        <v>38</v>
      </c>
      <c r="I34">
        <f ca="1">'organized input'!J525</f>
        <v>31</v>
      </c>
      <c r="J34">
        <f ca="1">'organized input'!K525</f>
        <v>31</v>
      </c>
      <c r="K34">
        <f ca="1">'organized input'!L525</f>
        <v>19</v>
      </c>
      <c r="M34" s="1">
        <f t="shared" si="2"/>
        <v>75</v>
      </c>
    </row>
    <row r="35" spans="1:13">
      <c r="A35" t="str">
        <f ca="1">'organized input'!B536</f>
        <v xml:space="preserve"> steve WALSH</v>
      </c>
      <c r="B35" t="str">
        <f ca="1">'organized input'!C536</f>
        <v xml:space="preserve"> Face=0x26</v>
      </c>
      <c r="C35" t="str">
        <f ca="1">'organized input'!D536</f>
        <v xml:space="preserve"> #3</v>
      </c>
      <c r="D35">
        <f ca="1">'organized input'!E536</f>
        <v>25</v>
      </c>
      <c r="E35">
        <f ca="1">'organized input'!F536</f>
        <v>69</v>
      </c>
      <c r="F35">
        <f ca="1">'organized input'!G536</f>
        <v>13</v>
      </c>
      <c r="G35">
        <f ca="1">'organized input'!H536</f>
        <v>13</v>
      </c>
      <c r="H35">
        <f ca="1">'organized input'!I536</f>
        <v>44</v>
      </c>
      <c r="I35">
        <f ca="1">'organized input'!J536</f>
        <v>38</v>
      </c>
      <c r="J35">
        <f ca="1">'organized input'!K536</f>
        <v>38</v>
      </c>
      <c r="K35">
        <f ca="1">'organized input'!L536</f>
        <v>50</v>
      </c>
      <c r="M35" s="1">
        <f t="shared" si="2"/>
        <v>73</v>
      </c>
    </row>
    <row r="36" spans="1:13">
      <c r="A36" t="str">
        <f ca="1">'organized input'!B518</f>
        <v xml:space="preserve"> rick STROM</v>
      </c>
      <c r="B36" t="str">
        <f ca="1">'organized input'!C518</f>
        <v xml:space="preserve"> Face=0x42</v>
      </c>
      <c r="C36" t="str">
        <f ca="1">'organized input'!D518</f>
        <v xml:space="preserve"> #11</v>
      </c>
      <c r="D36">
        <f ca="1">'organized input'!E518</f>
        <v>25</v>
      </c>
      <c r="E36">
        <f ca="1">'organized input'!F518</f>
        <v>69</v>
      </c>
      <c r="F36">
        <f ca="1">'organized input'!G518</f>
        <v>13</v>
      </c>
      <c r="G36">
        <f ca="1">'organized input'!H518</f>
        <v>13</v>
      </c>
      <c r="H36">
        <f ca="1">'organized input'!I518</f>
        <v>44</v>
      </c>
      <c r="I36">
        <f ca="1">'organized input'!J518</f>
        <v>38</v>
      </c>
      <c r="J36">
        <f ca="1">'organized input'!K518</f>
        <v>38</v>
      </c>
      <c r="K36">
        <f ca="1">'organized input'!L518</f>
        <v>38</v>
      </c>
      <c r="M36" s="1">
        <f t="shared" si="2"/>
        <v>73</v>
      </c>
    </row>
    <row r="37" spans="1:13">
      <c r="A37" t="str">
        <f ca="1">'organized input'!B519</f>
        <v xml:space="preserve"> gary KUBIAK</v>
      </c>
      <c r="B37" t="str">
        <f ca="1">'organized input'!C519</f>
        <v xml:space="preserve"> Face=0x17</v>
      </c>
      <c r="C37" t="str">
        <f ca="1">'organized input'!D519</f>
        <v xml:space="preserve"> #8</v>
      </c>
      <c r="D37">
        <f ca="1">'organized input'!E519</f>
        <v>25</v>
      </c>
      <c r="E37">
        <f ca="1">'organized input'!F519</f>
        <v>69</v>
      </c>
      <c r="F37">
        <f ca="1">'organized input'!G519</f>
        <v>13</v>
      </c>
      <c r="G37">
        <f ca="1">'organized input'!H519</f>
        <v>13</v>
      </c>
      <c r="H37">
        <f ca="1">'organized input'!I519</f>
        <v>44</v>
      </c>
      <c r="I37">
        <f ca="1">'organized input'!J519</f>
        <v>38</v>
      </c>
      <c r="J37">
        <f ca="1">'organized input'!K519</f>
        <v>38</v>
      </c>
      <c r="K37">
        <f ca="1">'organized input'!L519</f>
        <v>38</v>
      </c>
      <c r="M37" s="1">
        <f t="shared" si="2"/>
        <v>73</v>
      </c>
    </row>
    <row r="38" spans="1:13">
      <c r="A38" t="str">
        <f ca="1">'organized input'!B520</f>
        <v xml:space="preserve"> mike ELKINS</v>
      </c>
      <c r="B38" t="str">
        <f ca="1">'organized input'!C520</f>
        <v xml:space="preserve"> Face=0x40</v>
      </c>
      <c r="C38" t="str">
        <f ca="1">'organized input'!D520</f>
        <v xml:space="preserve"> #10</v>
      </c>
      <c r="D38">
        <f ca="1">'organized input'!E520</f>
        <v>25</v>
      </c>
      <c r="E38">
        <f ca="1">'organized input'!F520</f>
        <v>69</v>
      </c>
      <c r="F38">
        <f ca="1">'organized input'!G520</f>
        <v>13</v>
      </c>
      <c r="G38">
        <f ca="1">'organized input'!H520</f>
        <v>13</v>
      </c>
      <c r="H38">
        <f ca="1">'organized input'!I520</f>
        <v>44</v>
      </c>
      <c r="I38">
        <f ca="1">'organized input'!J520</f>
        <v>38</v>
      </c>
      <c r="J38">
        <f ca="1">'organized input'!K520</f>
        <v>38</v>
      </c>
      <c r="K38">
        <f ca="1">'organized input'!L520</f>
        <v>38</v>
      </c>
      <c r="M38" s="1">
        <f t="shared" si="2"/>
        <v>73</v>
      </c>
    </row>
    <row r="39" spans="1:13">
      <c r="A39" t="str">
        <f ca="1">'organized input'!B521</f>
        <v xml:space="preserve"> steve BEUERLEIN</v>
      </c>
      <c r="B39" t="str">
        <f ca="1">'organized input'!C521</f>
        <v xml:space="preserve"> Face=0x10</v>
      </c>
      <c r="C39" t="str">
        <f ca="1">'organized input'!D521</f>
        <v xml:space="preserve"> #7</v>
      </c>
      <c r="D39">
        <f ca="1">'organized input'!E521</f>
        <v>25</v>
      </c>
      <c r="E39">
        <f ca="1">'organized input'!F521</f>
        <v>69</v>
      </c>
      <c r="F39">
        <f ca="1">'organized input'!G521</f>
        <v>13</v>
      </c>
      <c r="G39">
        <f ca="1">'organized input'!H521</f>
        <v>13</v>
      </c>
      <c r="H39">
        <f ca="1">'organized input'!I521</f>
        <v>44</v>
      </c>
      <c r="I39">
        <f ca="1">'organized input'!J521</f>
        <v>38</v>
      </c>
      <c r="J39">
        <f ca="1">'organized input'!K521</f>
        <v>38</v>
      </c>
      <c r="K39">
        <f ca="1">'organized input'!L521</f>
        <v>38</v>
      </c>
      <c r="M39" s="1">
        <f t="shared" si="2"/>
        <v>73</v>
      </c>
    </row>
    <row r="40" spans="1:13">
      <c r="A40" t="str">
        <f ca="1">'organized input'!B522</f>
        <v xml:space="preserve"> mark VLASIC</v>
      </c>
      <c r="B40" t="str">
        <f ca="1">'organized input'!C522</f>
        <v xml:space="preserve"> Face=0x31</v>
      </c>
      <c r="C40" t="str">
        <f ca="1">'organized input'!D522</f>
        <v xml:space="preserve"> #13</v>
      </c>
      <c r="D40">
        <f ca="1">'organized input'!E522</f>
        <v>25</v>
      </c>
      <c r="E40">
        <f ca="1">'organized input'!F522</f>
        <v>69</v>
      </c>
      <c r="F40">
        <f ca="1">'organized input'!G522</f>
        <v>13</v>
      </c>
      <c r="G40">
        <f ca="1">'organized input'!H522</f>
        <v>13</v>
      </c>
      <c r="H40">
        <f ca="1">'organized input'!I522</f>
        <v>44</v>
      </c>
      <c r="I40">
        <f ca="1">'organized input'!J522</f>
        <v>38</v>
      </c>
      <c r="J40">
        <f ca="1">'organized input'!K522</f>
        <v>38</v>
      </c>
      <c r="K40">
        <f ca="1">'organized input'!L522</f>
        <v>38</v>
      </c>
      <c r="M40" s="1">
        <f t="shared" si="2"/>
        <v>73</v>
      </c>
    </row>
    <row r="41" spans="1:13">
      <c r="A41" t="str">
        <f ca="1">'organized input'!B523</f>
        <v xml:space="preserve"> kelly STOUFFER</v>
      </c>
      <c r="B41" t="str">
        <f ca="1">'organized input'!C523</f>
        <v xml:space="preserve"> Face=0x12</v>
      </c>
      <c r="C41" t="str">
        <f ca="1">'organized input'!D523</f>
        <v xml:space="preserve"> #11</v>
      </c>
      <c r="D41">
        <f ca="1">'organized input'!E523</f>
        <v>25</v>
      </c>
      <c r="E41">
        <f ca="1">'organized input'!F523</f>
        <v>69</v>
      </c>
      <c r="F41">
        <f ca="1">'organized input'!G523</f>
        <v>13</v>
      </c>
      <c r="G41">
        <f ca="1">'organized input'!H523</f>
        <v>13</v>
      </c>
      <c r="H41">
        <f ca="1">'organized input'!I523</f>
        <v>44</v>
      </c>
      <c r="I41">
        <f ca="1">'organized input'!J523</f>
        <v>38</v>
      </c>
      <c r="J41">
        <f ca="1">'organized input'!K523</f>
        <v>38</v>
      </c>
      <c r="K41">
        <f ca="1">'organized input'!L523</f>
        <v>38</v>
      </c>
      <c r="M41" s="1">
        <f t="shared" si="2"/>
        <v>73</v>
      </c>
    </row>
    <row r="42" spans="1:13">
      <c r="A42" t="str">
        <f ca="1">'organized input'!B524</f>
        <v xml:space="preserve"> stan HUMPHRIES</v>
      </c>
      <c r="B42" t="str">
        <f ca="1">'organized input'!C524</f>
        <v xml:space="preserve"> Face=0x1f</v>
      </c>
      <c r="C42" t="str">
        <f ca="1">'organized input'!D524</f>
        <v xml:space="preserve"> #16</v>
      </c>
      <c r="D42">
        <f ca="1">'organized input'!E524</f>
        <v>25</v>
      </c>
      <c r="E42">
        <f ca="1">'organized input'!F524</f>
        <v>69</v>
      </c>
      <c r="F42">
        <f ca="1">'organized input'!G524</f>
        <v>13</v>
      </c>
      <c r="G42">
        <f ca="1">'organized input'!H524</f>
        <v>13</v>
      </c>
      <c r="H42">
        <f ca="1">'organized input'!I524</f>
        <v>44</v>
      </c>
      <c r="I42">
        <f ca="1">'organized input'!J524</f>
        <v>38</v>
      </c>
      <c r="J42">
        <f ca="1">'organized input'!K524</f>
        <v>38</v>
      </c>
      <c r="K42">
        <f ca="1">'organized input'!L524</f>
        <v>38</v>
      </c>
      <c r="M42" s="1">
        <f t="shared" si="2"/>
        <v>73</v>
      </c>
    </row>
    <row r="43" spans="1:13">
      <c r="A43" t="str">
        <f ca="1">'organized input'!B527</f>
        <v xml:space="preserve"> tom TUPA</v>
      </c>
      <c r="B43" t="str">
        <f ca="1">'organized input'!C527</f>
        <v xml:space="preserve"> Face=0x21</v>
      </c>
      <c r="C43" t="str">
        <f ca="1">'organized input'!D527</f>
        <v xml:space="preserve"> #19</v>
      </c>
      <c r="D43">
        <f ca="1">'organized input'!E527</f>
        <v>25</v>
      </c>
      <c r="E43">
        <f ca="1">'organized input'!F527</f>
        <v>69</v>
      </c>
      <c r="F43">
        <f ca="1">'organized input'!G527</f>
        <v>13</v>
      </c>
      <c r="G43">
        <f ca="1">'organized input'!H527</f>
        <v>13</v>
      </c>
      <c r="H43">
        <f ca="1">'organized input'!I527</f>
        <v>44</v>
      </c>
      <c r="I43">
        <f ca="1">'organized input'!J527</f>
        <v>38</v>
      </c>
      <c r="J43">
        <f ca="1">'organized input'!K527</f>
        <v>38</v>
      </c>
      <c r="K43">
        <f ca="1">'organized input'!L527</f>
        <v>38</v>
      </c>
      <c r="M43" s="1">
        <f t="shared" si="2"/>
        <v>73</v>
      </c>
    </row>
    <row r="44" spans="1:13">
      <c r="A44" t="str">
        <f ca="1">'organized input'!B528</f>
        <v xml:space="preserve"> babe LAUFENBERG</v>
      </c>
      <c r="B44" t="str">
        <f ca="1">'organized input'!C528</f>
        <v xml:space="preserve"> Face=0x5</v>
      </c>
      <c r="C44" t="str">
        <f ca="1">'organized input'!D528</f>
        <v xml:space="preserve"> #15</v>
      </c>
      <c r="D44">
        <f ca="1">'organized input'!E528</f>
        <v>25</v>
      </c>
      <c r="E44">
        <f ca="1">'organized input'!F528</f>
        <v>69</v>
      </c>
      <c r="F44">
        <f ca="1">'organized input'!G528</f>
        <v>13</v>
      </c>
      <c r="G44">
        <f ca="1">'organized input'!H528</f>
        <v>13</v>
      </c>
      <c r="H44">
        <f ca="1">'organized input'!I528</f>
        <v>44</v>
      </c>
      <c r="I44">
        <f ca="1">'organized input'!J528</f>
        <v>38</v>
      </c>
      <c r="J44">
        <f ca="1">'organized input'!K528</f>
        <v>38</v>
      </c>
      <c r="K44">
        <f ca="1">'organized input'!L528</f>
        <v>38</v>
      </c>
      <c r="M44" s="1">
        <f t="shared" si="2"/>
        <v>73</v>
      </c>
    </row>
    <row r="45" spans="1:13">
      <c r="A45" t="str">
        <f ca="1">'organized input'!B531</f>
        <v xml:space="preserve"> anthony DILWEG</v>
      </c>
      <c r="B45" t="str">
        <f ca="1">'organized input'!C531</f>
        <v xml:space="preserve"> Face=0x8</v>
      </c>
      <c r="C45" t="str">
        <f ca="1">'organized input'!D531</f>
        <v xml:space="preserve"> #8</v>
      </c>
      <c r="D45">
        <f ca="1">'organized input'!E531</f>
        <v>25</v>
      </c>
      <c r="E45">
        <f ca="1">'organized input'!F531</f>
        <v>69</v>
      </c>
      <c r="F45">
        <f ca="1">'organized input'!G531</f>
        <v>13</v>
      </c>
      <c r="G45">
        <f ca="1">'organized input'!H531</f>
        <v>13</v>
      </c>
      <c r="H45">
        <f ca="1">'organized input'!I531</f>
        <v>44</v>
      </c>
      <c r="I45">
        <f ca="1">'organized input'!J531</f>
        <v>38</v>
      </c>
      <c r="J45">
        <f ca="1">'organized input'!K531</f>
        <v>38</v>
      </c>
      <c r="K45">
        <f ca="1">'organized input'!L531</f>
        <v>38</v>
      </c>
      <c r="M45" s="1">
        <f t="shared" si="2"/>
        <v>73</v>
      </c>
    </row>
    <row r="46" spans="1:13">
      <c r="A46" t="str">
        <f ca="1">'organized input'!B533</f>
        <v xml:space="preserve"> jeff CARLSON</v>
      </c>
      <c r="B46" t="str">
        <f ca="1">'organized input'!C533</f>
        <v xml:space="preserve"> Face=0x42</v>
      </c>
      <c r="C46" t="str">
        <f ca="1">'organized input'!D533</f>
        <v xml:space="preserve"> #7</v>
      </c>
      <c r="D46">
        <f ca="1">'organized input'!E533</f>
        <v>25</v>
      </c>
      <c r="E46">
        <f ca="1">'organized input'!F533</f>
        <v>69</v>
      </c>
      <c r="F46">
        <f ca="1">'organized input'!G533</f>
        <v>13</v>
      </c>
      <c r="G46">
        <f ca="1">'organized input'!H533</f>
        <v>13</v>
      </c>
      <c r="H46">
        <f ca="1">'organized input'!I533</f>
        <v>44</v>
      </c>
      <c r="I46">
        <f ca="1">'organized input'!J533</f>
        <v>38</v>
      </c>
      <c r="J46">
        <f ca="1">'organized input'!K533</f>
        <v>38</v>
      </c>
      <c r="K46">
        <f ca="1">'organized input'!L533</f>
        <v>38</v>
      </c>
      <c r="M46" s="1">
        <f t="shared" si="2"/>
        <v>73</v>
      </c>
    </row>
    <row r="47" spans="1:13">
      <c r="A47" t="str">
        <f ca="1">'organized input'!B535</f>
        <v xml:space="preserve"> chuck LONG</v>
      </c>
      <c r="B47" t="str">
        <f ca="1">'organized input'!C535</f>
        <v xml:space="preserve"> Face=0x15</v>
      </c>
      <c r="C47" t="str">
        <f ca="1">'organized input'!D535</f>
        <v xml:space="preserve"> #16</v>
      </c>
      <c r="D47">
        <f ca="1">'organized input'!E535</f>
        <v>25</v>
      </c>
      <c r="E47">
        <f ca="1">'organized input'!F535</f>
        <v>69</v>
      </c>
      <c r="F47">
        <f ca="1">'organized input'!G535</f>
        <v>13</v>
      </c>
      <c r="G47">
        <f ca="1">'organized input'!H535</f>
        <v>13</v>
      </c>
      <c r="H47">
        <f ca="1">'organized input'!I535</f>
        <v>44</v>
      </c>
      <c r="I47">
        <f ca="1">'organized input'!J535</f>
        <v>38</v>
      </c>
      <c r="J47">
        <f ca="1">'organized input'!K535</f>
        <v>38</v>
      </c>
      <c r="K47">
        <f ca="1">'organized input'!L535</f>
        <v>38</v>
      </c>
      <c r="M47" s="1">
        <f t="shared" si="2"/>
        <v>73</v>
      </c>
    </row>
    <row r="48" spans="1:13">
      <c r="A48" t="str">
        <f ca="1">'organized input'!B510</f>
        <v xml:space="preserve"> frank REICH</v>
      </c>
      <c r="B48" t="str">
        <f ca="1">'organized input'!C510</f>
        <v xml:space="preserve"> Face=0x22</v>
      </c>
      <c r="C48" t="str">
        <f ca="1">'organized input'!D510</f>
        <v xml:space="preserve"> #14</v>
      </c>
      <c r="D48">
        <f ca="1">'organized input'!E510</f>
        <v>25</v>
      </c>
      <c r="E48">
        <f ca="1">'organized input'!F510</f>
        <v>69</v>
      </c>
      <c r="F48">
        <f ca="1">'organized input'!G510</f>
        <v>13</v>
      </c>
      <c r="G48">
        <f ca="1">'organized input'!H510</f>
        <v>13</v>
      </c>
      <c r="H48">
        <f ca="1">'organized input'!I510</f>
        <v>31</v>
      </c>
      <c r="I48">
        <f ca="1">'organized input'!J510</f>
        <v>44</v>
      </c>
      <c r="J48">
        <f ca="1">'organized input'!K510</f>
        <v>44</v>
      </c>
      <c r="K48">
        <f ca="1">'organized input'!L510</f>
        <v>50</v>
      </c>
      <c r="M48" s="1">
        <f t="shared" si="2"/>
        <v>72.5</v>
      </c>
    </row>
    <row r="49" spans="1:13">
      <c r="A49" t="str">
        <f ca="1">'organized input'!B509</f>
        <v xml:space="preserve"> chris MILLER</v>
      </c>
      <c r="B49" t="str">
        <f ca="1">'organized input'!C509</f>
        <v xml:space="preserve"> Face=0x33</v>
      </c>
      <c r="C49" t="str">
        <f ca="1">'organized input'!D509</f>
        <v xml:space="preserve"> #12</v>
      </c>
      <c r="D49">
        <f ca="1">'organized input'!E509</f>
        <v>25</v>
      </c>
      <c r="E49">
        <f ca="1">'organized input'!F509</f>
        <v>69</v>
      </c>
      <c r="F49">
        <f ca="1">'organized input'!G509</f>
        <v>13</v>
      </c>
      <c r="G49">
        <f ca="1">'organized input'!H509</f>
        <v>13</v>
      </c>
      <c r="H49">
        <f ca="1">'organized input'!I509</f>
        <v>31</v>
      </c>
      <c r="I49">
        <f ca="1">'organized input'!J509</f>
        <v>44</v>
      </c>
      <c r="J49">
        <f ca="1">'organized input'!K509</f>
        <v>44</v>
      </c>
      <c r="K49">
        <f ca="1">'organized input'!L509</f>
        <v>31</v>
      </c>
      <c r="M49" s="1">
        <f t="shared" si="2"/>
        <v>72.5</v>
      </c>
    </row>
    <row r="50" spans="1:13">
      <c r="A50" t="str">
        <f ca="1">'organized input'!B537</f>
        <v xml:space="preserve"> hugh MILLEN</v>
      </c>
      <c r="B50" t="str">
        <f ca="1">'organized input'!C537</f>
        <v xml:space="preserve"> Face=0x28</v>
      </c>
      <c r="C50" t="str">
        <f ca="1">'organized input'!D537</f>
        <v xml:space="preserve"> #7</v>
      </c>
      <c r="D50">
        <f ca="1">'organized input'!E537</f>
        <v>25</v>
      </c>
      <c r="E50">
        <f ca="1">'organized input'!F537</f>
        <v>69</v>
      </c>
      <c r="F50">
        <f ca="1">'organized input'!G537</f>
        <v>13</v>
      </c>
      <c r="G50">
        <f ca="1">'organized input'!H537</f>
        <v>13</v>
      </c>
      <c r="H50">
        <f ca="1">'organized input'!I537</f>
        <v>38</v>
      </c>
      <c r="I50">
        <f ca="1">'organized input'!J537</f>
        <v>38</v>
      </c>
      <c r="J50">
        <f ca="1">'organized input'!K537</f>
        <v>38</v>
      </c>
      <c r="K50">
        <f ca="1">'organized input'!L537</f>
        <v>38</v>
      </c>
      <c r="M50" s="1">
        <f t="shared" si="2"/>
        <v>70</v>
      </c>
    </row>
    <row r="51" spans="1:13">
      <c r="A51" t="str">
        <f ca="1">'organized input'!B496</f>
        <v xml:space="preserve"> mark RYPIEN</v>
      </c>
      <c r="B51" t="str">
        <f ca="1">'organized input'!C496</f>
        <v xml:space="preserve"> Face=0x21</v>
      </c>
      <c r="C51" t="str">
        <f ca="1">'organized input'!D496</f>
        <v xml:space="preserve"> #11</v>
      </c>
      <c r="D51">
        <f ca="1">'organized input'!E496</f>
        <v>25</v>
      </c>
      <c r="E51">
        <f ca="1">'organized input'!F496</f>
        <v>69</v>
      </c>
      <c r="F51">
        <f ca="1">'organized input'!G496</f>
        <v>6</v>
      </c>
      <c r="G51">
        <f ca="1">'organized input'!H496</f>
        <v>13</v>
      </c>
      <c r="H51">
        <f ca="1">'organized input'!I496</f>
        <v>38</v>
      </c>
      <c r="I51">
        <f ca="1">'organized input'!J496</f>
        <v>44</v>
      </c>
      <c r="J51">
        <f ca="1">'organized input'!K496</f>
        <v>44</v>
      </c>
      <c r="K51">
        <f ca="1">'organized input'!L496</f>
        <v>38</v>
      </c>
      <c r="M51" s="1">
        <f t="shared" si="2"/>
        <v>69</v>
      </c>
    </row>
    <row r="52" spans="1:13">
      <c r="A52" t="str">
        <f ca="1">'organized input'!B511</f>
        <v xml:space="preserve"> jack TRUDEAU</v>
      </c>
      <c r="B52" t="str">
        <f ca="1">'organized input'!C511</f>
        <v xml:space="preserve"> Face=0x3</v>
      </c>
      <c r="C52" t="str">
        <f ca="1">'organized input'!D511</f>
        <v xml:space="preserve"> #10</v>
      </c>
      <c r="D52">
        <f ca="1">'organized input'!E511</f>
        <v>25</v>
      </c>
      <c r="E52">
        <f ca="1">'organized input'!F511</f>
        <v>69</v>
      </c>
      <c r="F52">
        <f ca="1">'organized input'!G511</f>
        <v>13</v>
      </c>
      <c r="G52">
        <f ca="1">'organized input'!H511</f>
        <v>13</v>
      </c>
      <c r="H52">
        <f ca="1">'organized input'!I511</f>
        <v>31</v>
      </c>
      <c r="I52">
        <f ca="1">'organized input'!J511</f>
        <v>38</v>
      </c>
      <c r="J52">
        <f ca="1">'organized input'!K511</f>
        <v>38</v>
      </c>
      <c r="K52">
        <f ca="1">'organized input'!L511</f>
        <v>50</v>
      </c>
      <c r="M52" s="1">
        <f t="shared" si="2"/>
        <v>66.5</v>
      </c>
    </row>
    <row r="53" spans="1:13">
      <c r="A53" t="str">
        <f ca="1">'organized input'!B517</f>
        <v xml:space="preserve"> cody CARLSON</v>
      </c>
      <c r="B53" t="str">
        <f ca="1">'organized input'!C517</f>
        <v xml:space="preserve"> Face=0x9</v>
      </c>
      <c r="C53" t="str">
        <f ca="1">'organized input'!D517</f>
        <v xml:space="preserve"> #14</v>
      </c>
      <c r="D53">
        <f ca="1">'organized input'!E517</f>
        <v>25</v>
      </c>
      <c r="E53">
        <f ca="1">'organized input'!F517</f>
        <v>69</v>
      </c>
      <c r="F53">
        <f ca="1">'organized input'!G517</f>
        <v>13</v>
      </c>
      <c r="G53">
        <f ca="1">'organized input'!H517</f>
        <v>13</v>
      </c>
      <c r="H53">
        <f ca="1">'organized input'!I517</f>
        <v>44</v>
      </c>
      <c r="I53">
        <f ca="1">'organized input'!J517</f>
        <v>31</v>
      </c>
      <c r="J53">
        <f ca="1">'organized input'!K517</f>
        <v>31</v>
      </c>
      <c r="K53">
        <f ca="1">'organized input'!L517</f>
        <v>44</v>
      </c>
      <c r="M53" s="1">
        <f t="shared" si="2"/>
        <v>66</v>
      </c>
    </row>
    <row r="54" spans="1:13">
      <c r="A54" t="str">
        <f ca="1">'organized input'!B529</f>
        <v xml:space="preserve"> mike TOMCZAK</v>
      </c>
      <c r="B54" t="str">
        <f ca="1">'organized input'!C529</f>
        <v xml:space="preserve"> Face=0x1f</v>
      </c>
      <c r="C54" t="str">
        <f ca="1">'organized input'!D529</f>
        <v xml:space="preserve"> #18</v>
      </c>
      <c r="D54">
        <f ca="1">'organized input'!E529</f>
        <v>25</v>
      </c>
      <c r="E54">
        <f ca="1">'organized input'!F529</f>
        <v>69</v>
      </c>
      <c r="F54">
        <f ca="1">'organized input'!G529</f>
        <v>13</v>
      </c>
      <c r="G54">
        <f ca="1">'organized input'!H529</f>
        <v>13</v>
      </c>
      <c r="H54">
        <f ca="1">'organized input'!I529</f>
        <v>44</v>
      </c>
      <c r="I54">
        <f ca="1">'organized input'!J529</f>
        <v>31</v>
      </c>
      <c r="J54">
        <f ca="1">'organized input'!K529</f>
        <v>31</v>
      </c>
      <c r="K54">
        <f ca="1">'organized input'!L529</f>
        <v>38</v>
      </c>
      <c r="M54" s="1">
        <f t="shared" si="2"/>
        <v>66</v>
      </c>
    </row>
    <row r="55" spans="1:13">
      <c r="A55" t="str">
        <f ca="1">'organized input'!B532</f>
        <v xml:space="preserve"> rich GANNON</v>
      </c>
      <c r="B55" t="str">
        <f ca="1">'organized input'!C532</f>
        <v xml:space="preserve"> Face=0x22</v>
      </c>
      <c r="C55" t="str">
        <f ca="1">'organized input'!D532</f>
        <v xml:space="preserve"> #16</v>
      </c>
      <c r="D55">
        <f ca="1">'organized input'!E532</f>
        <v>25</v>
      </c>
      <c r="E55">
        <f ca="1">'organized input'!F532</f>
        <v>69</v>
      </c>
      <c r="F55">
        <f ca="1">'organized input'!G532</f>
        <v>13</v>
      </c>
      <c r="G55">
        <f ca="1">'organized input'!H532</f>
        <v>13</v>
      </c>
      <c r="H55">
        <f ca="1">'organized input'!I532</f>
        <v>25</v>
      </c>
      <c r="I55">
        <f ca="1">'organized input'!J532</f>
        <v>38</v>
      </c>
      <c r="J55">
        <f ca="1">'organized input'!K532</f>
        <v>38</v>
      </c>
      <c r="K55">
        <f ca="1">'organized input'!L532</f>
        <v>31</v>
      </c>
      <c r="M55" s="1">
        <f t="shared" si="2"/>
        <v>63.5</v>
      </c>
    </row>
    <row r="56" spans="1:13">
      <c r="A56" t="str">
        <f ca="1">'organized input'!B526</f>
        <v xml:space="preserve"> jim MCMAHON</v>
      </c>
      <c r="B56" t="str">
        <f ca="1">'organized input'!C526</f>
        <v xml:space="preserve"> Face=0x1b</v>
      </c>
      <c r="C56" t="str">
        <f ca="1">'organized input'!D526</f>
        <v xml:space="preserve"> #9</v>
      </c>
      <c r="D56">
        <f ca="1">'organized input'!E526</f>
        <v>25</v>
      </c>
      <c r="E56">
        <f ca="1">'organized input'!F526</f>
        <v>69</v>
      </c>
      <c r="F56">
        <f ca="1">'organized input'!G526</f>
        <v>6</v>
      </c>
      <c r="G56">
        <f ca="1">'organized input'!H526</f>
        <v>13</v>
      </c>
      <c r="H56">
        <f ca="1">'organized input'!I526</f>
        <v>38</v>
      </c>
      <c r="I56">
        <f ca="1">'organized input'!J526</f>
        <v>38</v>
      </c>
      <c r="J56">
        <f ca="1">'organized input'!K526</f>
        <v>38</v>
      </c>
      <c r="K56">
        <f ca="1">'organized input'!L526</f>
        <v>38</v>
      </c>
      <c r="M56" s="1">
        <f t="shared" si="2"/>
        <v>63</v>
      </c>
    </row>
    <row r="57" spans="1:13">
      <c r="A57" t="str">
        <f ca="1">'organized input'!B483</f>
        <v xml:space="preserve"> jeff GEORGE</v>
      </c>
      <c r="B57" t="str">
        <f ca="1">'organized input'!C483</f>
        <v xml:space="preserve"> Face=0x4</v>
      </c>
      <c r="C57" t="str">
        <f ca="1">'organized input'!D483</f>
        <v xml:space="preserve"> #11</v>
      </c>
      <c r="D57">
        <f ca="1">'organized input'!E483</f>
        <v>25</v>
      </c>
      <c r="E57">
        <f ca="1">'organized input'!F483</f>
        <v>69</v>
      </c>
      <c r="F57">
        <f ca="1">'organized input'!G483</f>
        <v>6</v>
      </c>
      <c r="G57">
        <f ca="1">'organized input'!H483</f>
        <v>13</v>
      </c>
      <c r="H57">
        <f ca="1">'organized input'!I483</f>
        <v>50</v>
      </c>
      <c r="I57">
        <f ca="1">'organized input'!J483</f>
        <v>31</v>
      </c>
      <c r="J57">
        <f ca="1">'organized input'!K483</f>
        <v>31</v>
      </c>
      <c r="K57">
        <f ca="1">'organized input'!L483</f>
        <v>25</v>
      </c>
      <c r="M57" s="1">
        <f t="shared" si="2"/>
        <v>62</v>
      </c>
    </row>
    <row r="58" spans="1:13">
      <c r="A58" t="str">
        <f ca="1">'organized input'!B501</f>
        <v xml:space="preserve"> jim HARBAUGH</v>
      </c>
      <c r="B58" t="str">
        <f ca="1">'organized input'!C501</f>
        <v xml:space="preserve"> Face=0x1d</v>
      </c>
      <c r="C58" t="str">
        <f ca="1">'organized input'!D501</f>
        <v xml:space="preserve"> #4</v>
      </c>
      <c r="D58">
        <f ca="1">'organized input'!E501</f>
        <v>25</v>
      </c>
      <c r="E58">
        <f ca="1">'organized input'!F501</f>
        <v>69</v>
      </c>
      <c r="F58">
        <f ca="1">'organized input'!G501</f>
        <v>13</v>
      </c>
      <c r="G58">
        <f ca="1">'organized input'!H501</f>
        <v>13</v>
      </c>
      <c r="H58">
        <f ca="1">'organized input'!I501</f>
        <v>44</v>
      </c>
      <c r="I58">
        <f ca="1">'organized input'!J501</f>
        <v>25</v>
      </c>
      <c r="J58">
        <f ca="1">'organized input'!K501</f>
        <v>25</v>
      </c>
      <c r="K58">
        <f ca="1">'organized input'!L501</f>
        <v>25</v>
      </c>
      <c r="M58" s="1">
        <f t="shared" si="2"/>
        <v>60</v>
      </c>
    </row>
    <row r="59" spans="1:13">
      <c r="A59" t="str">
        <f ca="1">'organized input'!B485</f>
        <v xml:space="preserve"> steve GROGAN</v>
      </c>
      <c r="B59" t="str">
        <f ca="1">'organized input'!C485</f>
        <v xml:space="preserve"> Face=0x7</v>
      </c>
      <c r="C59" t="str">
        <f ca="1">'organized input'!D485</f>
        <v xml:space="preserve"> #14</v>
      </c>
      <c r="D59">
        <f ca="1">'organized input'!E485</f>
        <v>25</v>
      </c>
      <c r="E59">
        <f ca="1">'organized input'!F485</f>
        <v>69</v>
      </c>
      <c r="F59">
        <f ca="1">'organized input'!G485</f>
        <v>6</v>
      </c>
      <c r="G59">
        <f ca="1">'organized input'!H485</f>
        <v>13</v>
      </c>
      <c r="H59">
        <f ca="1">'organized input'!I485</f>
        <v>19</v>
      </c>
      <c r="I59">
        <f ca="1">'organized input'!J485</f>
        <v>25</v>
      </c>
      <c r="J59">
        <f ca="1">'organized input'!K485</f>
        <v>25</v>
      </c>
      <c r="K59">
        <f ca="1">'organized input'!L485</f>
        <v>44</v>
      </c>
      <c r="M59" s="1">
        <f t="shared" si="2"/>
        <v>40.5</v>
      </c>
    </row>
    <row r="60" spans="1:13">
      <c r="M60" s="1"/>
    </row>
    <row r="62" spans="1:13">
      <c r="A62" t="s">
        <v>1670</v>
      </c>
      <c r="D62" s="2">
        <f t="shared" ref="D62:K62" si="3">AVERAGE(D2:D60)</f>
        <v>25</v>
      </c>
      <c r="E62" s="2">
        <f t="shared" si="3"/>
        <v>69</v>
      </c>
      <c r="F62" s="2">
        <f t="shared" si="3"/>
        <v>15.637218045112782</v>
      </c>
      <c r="G62" s="2">
        <f t="shared" si="3"/>
        <v>13</v>
      </c>
      <c r="H62" s="2">
        <f t="shared" si="3"/>
        <v>46.446115288220554</v>
      </c>
      <c r="I62" s="2">
        <f t="shared" si="3"/>
        <v>44.776315789473685</v>
      </c>
      <c r="J62" s="2">
        <f t="shared" si="3"/>
        <v>44.776315789473685</v>
      </c>
      <c r="K62" s="2">
        <f t="shared" si="3"/>
        <v>44.784461152882209</v>
      </c>
      <c r="M62" s="2">
        <f>AVERAGE(M2:M60)</f>
        <v>83.636591478696729</v>
      </c>
    </row>
    <row r="63" spans="1:13">
      <c r="A63" t="s">
        <v>1671</v>
      </c>
      <c r="H63" s="1">
        <f>LARGE(H2:H60,1)+LARGE(H2:H60,2)+LARGE(H2:H60,3)+LARGE(H2:H60,4)+LARGE(H2:H60,5)+LARGE(H2:H60,6)+LARGE(H2:H60,7)+LARGE(H2:H60,8)+LARGE(H2:H60,9)+LARGE(H2:H60,10)+LARGE(H2:H60,11)+LARGE(H2:H60,12)+LARGE(H2:H60,13)+LARGE(H2:H60,4)</f>
        <v>931</v>
      </c>
      <c r="I63" s="1">
        <f>LARGE(I2:I60,1)+LARGE(I2:I60,2)+LARGE(I2:I60,3)+LARGE(I2:I60,4)+LARGE(I2:I60,5)+LARGE(I2:I60,6)+LARGE(I2:I60,7)+LARGE(I2:I60,8)+LARGE(I2:I60,9)+LARGE(I2:I60,10)+LARGE(I2:I60,11)+LARGE(I2:I60,12)+LARGE(I2:I60,13)+LARGE(I2:I60,4)</f>
        <v>948.25</v>
      </c>
      <c r="J63" s="1">
        <f>LARGE(J2:J60,1)+LARGE(J2:J60,2)+LARGE(J2:J60,3)+LARGE(J2:J60,4)+LARGE(J2:J60,5)+LARGE(J2:J60,6)+LARGE(J2:J60,7)+LARGE(J2:J60,8)+LARGE(J2:J60,9)+LARGE(J2:J60,10)+LARGE(J2:J60,11)+LARGE(J2:J60,12)+LARGE(J2:J60,13)+LARGE(J2:J60,4)</f>
        <v>948.25</v>
      </c>
      <c r="K63" s="1">
        <f>LARGE(K2:K60,1)+LARGE(K2:K60,2)+LARGE(K2:K60,3)+LARGE(K2:K60,4)+LARGE(K2:K60,5)+LARGE(K2:K60,6)+LARGE(K2:K60,7)+LARGE(K2:K60,8)+LARGE(K2:K60,9)+LARGE(K2:K60,10)+LARGE(K2:K60,11)+LARGE(K2:K60,12)+LARGE(K2:K60,13)+LARGE(K2:K60,4)</f>
        <v>927.71428571428567</v>
      </c>
      <c r="M63" s="1">
        <f>LARGE(M2:M60,1)+LARGE(M2:M60,2)+LARGE(M2:M60,3)+LARGE(M2:M60,4)+LARGE(M2:M60,5)+LARGE(M2:M60,6)+LARGE(M2:M60,7)+LARGE(M2:M60,8)+LARGE(M2:M60,9)+LARGE(M2:M60,10)+LARGE(M2:M60,11)+LARGE(M2:M60,12)+LARGE(M2:M60,13)+LARGE(M2:M60,4)</f>
        <v>1597.2857142857142</v>
      </c>
    </row>
    <row r="64" spans="1:13">
      <c r="H64" s="2">
        <f>H63/14</f>
        <v>66.5</v>
      </c>
      <c r="I64" s="2">
        <f>I63/14</f>
        <v>67.732142857142861</v>
      </c>
      <c r="J64" s="2">
        <f>J63/14</f>
        <v>67.732142857142861</v>
      </c>
      <c r="K64" s="2">
        <f>K63/14</f>
        <v>66.265306122448976</v>
      </c>
      <c r="M64" s="2">
        <f>M63/14</f>
        <v>114.09183673469387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3"/>
  <sheetViews>
    <sheetView workbookViewId="0">
      <selection activeCell="M2" sqref="M2:M29"/>
    </sheetView>
  </sheetViews>
  <sheetFormatPr defaultRowHeight="15"/>
  <cols>
    <col min="2" max="2" width="12.85546875" customWidth="1"/>
  </cols>
  <sheetData>
    <row r="2" spans="1:13">
      <c r="A2" t="str">
        <f ca="1">'organized input'!A549</f>
        <v>RB1</v>
      </c>
      <c r="B2" t="str">
        <f ca="1">'organized input'!B549</f>
        <v xml:space="preserve"> bo JACKSON</v>
      </c>
      <c r="C2" t="str">
        <f ca="1">'organized input'!C549</f>
        <v xml:space="preserve"> Face=0x9a</v>
      </c>
      <c r="D2" t="str">
        <f ca="1">'organized input'!D549</f>
        <v xml:space="preserve"> #34</v>
      </c>
      <c r="E2">
        <f ca="1">'organized input'!E549</f>
        <v>38</v>
      </c>
      <c r="F2">
        <f ca="1">'organized input'!F549</f>
        <v>69</v>
      </c>
      <c r="G2">
        <f ca="1">'organized input'!G549</f>
        <v>75</v>
      </c>
      <c r="H2">
        <f ca="1">'organized input'!H549</f>
        <v>31</v>
      </c>
      <c r="I2">
        <f ca="1">'organized input'!I549</f>
        <v>81</v>
      </c>
      <c r="J2">
        <f ca="1">'organized input'!J549</f>
        <v>19</v>
      </c>
      <c r="M2">
        <v>1</v>
      </c>
    </row>
    <row r="3" spans="1:13">
      <c r="A3" t="str">
        <f ca="1">'organized input'!A558</f>
        <v>RB1</v>
      </c>
      <c r="B3" t="str">
        <f ca="1">'organized input'!B558</f>
        <v xml:space="preserve"> barry SANDERS</v>
      </c>
      <c r="C3" t="str">
        <f ca="1">'organized input'!C558</f>
        <v xml:space="preserve"> Face=0x9b</v>
      </c>
      <c r="D3" t="str">
        <f ca="1">'organized input'!D558</f>
        <v xml:space="preserve"> #20</v>
      </c>
      <c r="E3">
        <f ca="1">'organized input'!E558</f>
        <v>38</v>
      </c>
      <c r="F3">
        <f ca="1">'organized input'!F558</f>
        <v>69</v>
      </c>
      <c r="G3">
        <f ca="1">'organized input'!G558</f>
        <v>69</v>
      </c>
      <c r="H3">
        <f ca="1">'organized input'!H558</f>
        <v>25</v>
      </c>
      <c r="I3">
        <f ca="1">'organized input'!I558</f>
        <v>69</v>
      </c>
      <c r="J3">
        <f ca="1">'organized input'!J558</f>
        <v>44</v>
      </c>
      <c r="M3">
        <v>2</v>
      </c>
    </row>
    <row r="4" spans="1:13">
      <c r="A4" t="str">
        <f ca="1">'organized input'!A538</f>
        <v>RB1</v>
      </c>
      <c r="B4" t="str">
        <f ca="1">'organized input'!B538</f>
        <v xml:space="preserve"> thurman THOMAS</v>
      </c>
      <c r="C4" t="str">
        <f ca="1">'organized input'!C538</f>
        <v xml:space="preserve"> Face=0x83</v>
      </c>
      <c r="D4" t="str">
        <f ca="1">'organized input'!D538</f>
        <v xml:space="preserve"> #34</v>
      </c>
      <c r="E4">
        <f ca="1">'organized input'!E538</f>
        <v>38</v>
      </c>
      <c r="F4">
        <f ca="1">'organized input'!F538</f>
        <v>69</v>
      </c>
      <c r="G4">
        <f ca="1">'organized input'!G538</f>
        <v>63</v>
      </c>
      <c r="H4">
        <f ca="1">'organized input'!H538</f>
        <v>25</v>
      </c>
      <c r="I4">
        <f ca="1">'organized input'!I538</f>
        <v>75</v>
      </c>
      <c r="J4">
        <f ca="1">'organized input'!J538</f>
        <v>50</v>
      </c>
      <c r="M4">
        <v>3</v>
      </c>
    </row>
    <row r="5" spans="1:13">
      <c r="A5" t="str">
        <f ca="1">'organized input'!A547</f>
        <v>RB1</v>
      </c>
      <c r="B5" t="str">
        <f ca="1">'organized input'!B547</f>
        <v xml:space="preserve"> bobby HUMPHREY</v>
      </c>
      <c r="C5" t="str">
        <f ca="1">'organized input'!C547</f>
        <v xml:space="preserve"> Face=0x8c</v>
      </c>
      <c r="D5" t="str">
        <f ca="1">'organized input'!D547</f>
        <v xml:space="preserve"> #26</v>
      </c>
      <c r="E5">
        <f ca="1">'organized input'!E547</f>
        <v>38</v>
      </c>
      <c r="F5">
        <f ca="1">'organized input'!F547</f>
        <v>69</v>
      </c>
      <c r="G5">
        <f ca="1">'organized input'!G547</f>
        <v>63</v>
      </c>
      <c r="H5">
        <f ca="1">'organized input'!H547</f>
        <v>38</v>
      </c>
      <c r="I5">
        <f ca="1">'organized input'!I547</f>
        <v>50</v>
      </c>
      <c r="J5">
        <f ca="1">'organized input'!J547</f>
        <v>38</v>
      </c>
      <c r="M5">
        <v>4</v>
      </c>
    </row>
    <row r="6" spans="1:13">
      <c r="A6" t="str">
        <f ca="1">'organized input'!A550</f>
        <v>RB1</v>
      </c>
      <c r="B6" t="str">
        <f ca="1">'organized input'!B550</f>
        <v xml:space="preserve"> marion BUTTS</v>
      </c>
      <c r="C6" t="str">
        <f ca="1">'organized input'!C550</f>
        <v xml:space="preserve"> Face=0x90</v>
      </c>
      <c r="D6" t="str">
        <f ca="1">'organized input'!D550</f>
        <v xml:space="preserve"> #35</v>
      </c>
      <c r="E6">
        <f ca="1">'organized input'!E550</f>
        <v>38</v>
      </c>
      <c r="F6">
        <f ca="1">'organized input'!F550</f>
        <v>69</v>
      </c>
      <c r="G6">
        <f ca="1">'organized input'!G550</f>
        <v>63</v>
      </c>
      <c r="H6">
        <f ca="1">'organized input'!H550</f>
        <v>38</v>
      </c>
      <c r="I6">
        <f ca="1">'organized input'!I550</f>
        <v>50</v>
      </c>
      <c r="J6">
        <f ca="1">'organized input'!J550</f>
        <v>25</v>
      </c>
      <c r="M6">
        <v>5</v>
      </c>
    </row>
    <row r="7" spans="1:13">
      <c r="A7" t="str">
        <f ca="1">'organized input'!A585</f>
        <v>RB2</v>
      </c>
      <c r="B7" t="str">
        <f ca="1">'organized input'!B585</f>
        <v xml:space="preserve"> neal ANDERSON</v>
      </c>
      <c r="C7" t="str">
        <f ca="1">'organized input'!C585</f>
        <v xml:space="preserve"> Face=0x88</v>
      </c>
      <c r="D7" t="str">
        <f ca="1">'organized input'!D585</f>
        <v xml:space="preserve"> #35</v>
      </c>
      <c r="E7">
        <f ca="1">'organized input'!E585</f>
        <v>50</v>
      </c>
      <c r="F7">
        <f ca="1">'organized input'!F585</f>
        <v>69</v>
      </c>
      <c r="G7">
        <f ca="1">'organized input'!G585</f>
        <v>63</v>
      </c>
      <c r="H7">
        <f ca="1">'organized input'!H585</f>
        <v>50</v>
      </c>
      <c r="I7">
        <f ca="1">'organized input'!I585</f>
        <v>50</v>
      </c>
      <c r="J7">
        <f ca="1">'organized input'!J585</f>
        <v>50</v>
      </c>
      <c r="M7">
        <v>6</v>
      </c>
    </row>
    <row r="8" spans="1:13">
      <c r="A8" t="str">
        <f ca="1">'organized input'!A543</f>
        <v>RB1</v>
      </c>
      <c r="B8" t="str">
        <f ca="1">'organized input'!B543</f>
        <v xml:space="preserve"> james BROOKS</v>
      </c>
      <c r="C8" t="str">
        <f ca="1">'organized input'!C543</f>
        <v xml:space="preserve"> Face=0x80</v>
      </c>
      <c r="D8" t="str">
        <f ca="1">'organized input'!D543</f>
        <v xml:space="preserve"> #21</v>
      </c>
      <c r="E8">
        <f ca="1">'organized input'!E543</f>
        <v>38</v>
      </c>
      <c r="F8">
        <f ca="1">'organized input'!F543</f>
        <v>69</v>
      </c>
      <c r="G8">
        <f ca="1">'organized input'!G543</f>
        <v>56</v>
      </c>
      <c r="H8">
        <f ca="1">'organized input'!H543</f>
        <v>31</v>
      </c>
      <c r="I8">
        <f ca="1">'organized input'!I543</f>
        <v>50</v>
      </c>
      <c r="J8">
        <f ca="1">'organized input'!J543</f>
        <v>38</v>
      </c>
      <c r="M8">
        <v>7</v>
      </c>
    </row>
    <row r="9" spans="1:13">
      <c r="A9" t="str">
        <f ca="1">'organized input'!A556</f>
        <v>RB1</v>
      </c>
      <c r="B9" t="str">
        <f ca="1">'organized input'!B556</f>
        <v xml:space="preserve"> emmitt SMITH</v>
      </c>
      <c r="C9" t="str">
        <f ca="1">'organized input'!C556</f>
        <v xml:space="preserve"> Face=0xc6</v>
      </c>
      <c r="D9" t="str">
        <f ca="1">'organized input'!D556</f>
        <v xml:space="preserve"> #22</v>
      </c>
      <c r="E9">
        <f ca="1">'organized input'!E556</f>
        <v>38</v>
      </c>
      <c r="F9">
        <f ca="1">'organized input'!F556</f>
        <v>69</v>
      </c>
      <c r="G9">
        <f ca="1">'organized input'!G556</f>
        <v>56</v>
      </c>
      <c r="H9">
        <f ca="1">'organized input'!H556</f>
        <v>31</v>
      </c>
      <c r="I9">
        <f ca="1">'organized input'!I556</f>
        <v>50</v>
      </c>
      <c r="J9">
        <f ca="1">'organized input'!J556</f>
        <v>38</v>
      </c>
      <c r="M9">
        <v>8</v>
      </c>
    </row>
    <row r="10" spans="1:13">
      <c r="A10" t="str">
        <f ca="1">'organized input'!A577</f>
        <v>RB2</v>
      </c>
      <c r="B10" t="str">
        <f ca="1">'organized input'!B577</f>
        <v xml:space="preserve"> marcus ALLEN</v>
      </c>
      <c r="C10" t="str">
        <f ca="1">'organized input'!C577</f>
        <v xml:space="preserve"> Face=0x8b</v>
      </c>
      <c r="D10" t="str">
        <f ca="1">'organized input'!D577</f>
        <v xml:space="preserve"> #32</v>
      </c>
      <c r="E10">
        <f ca="1">'organized input'!E577</f>
        <v>38</v>
      </c>
      <c r="F10">
        <f ca="1">'organized input'!F577</f>
        <v>69</v>
      </c>
      <c r="G10">
        <f ca="1">'organized input'!G577</f>
        <v>56</v>
      </c>
      <c r="H10">
        <f ca="1">'organized input'!H577</f>
        <v>25</v>
      </c>
      <c r="I10">
        <f ca="1">'organized input'!I577</f>
        <v>50</v>
      </c>
      <c r="J10">
        <f ca="1">'organized input'!J577</f>
        <v>31</v>
      </c>
      <c r="M10">
        <v>9</v>
      </c>
    </row>
    <row r="11" spans="1:13">
      <c r="A11" t="str">
        <f ca="1">'organized input'!A581</f>
        <v>RB2</v>
      </c>
      <c r="B11" t="str">
        <f ca="1">'organized input'!B581</f>
        <v xml:space="preserve"> david MEGGETT</v>
      </c>
      <c r="C11" t="str">
        <f ca="1">'organized input'!C581</f>
        <v xml:space="preserve"> Face=0xb0</v>
      </c>
      <c r="D11" t="str">
        <f ca="1">'organized input'!D581</f>
        <v xml:space="preserve"> #30</v>
      </c>
      <c r="E11">
        <f ca="1">'organized input'!E581</f>
        <v>38</v>
      </c>
      <c r="F11">
        <f ca="1">'organized input'!F581</f>
        <v>69</v>
      </c>
      <c r="G11">
        <f ca="1">'organized input'!G581</f>
        <v>56</v>
      </c>
      <c r="H11">
        <f ca="1">'organized input'!H581</f>
        <v>19</v>
      </c>
      <c r="I11">
        <f ca="1">'organized input'!I581</f>
        <v>75</v>
      </c>
      <c r="J11">
        <f ca="1">'organized input'!J581</f>
        <v>50</v>
      </c>
      <c r="M11">
        <v>10</v>
      </c>
    </row>
    <row r="12" spans="1:13">
      <c r="A12" t="str">
        <f ca="1">'organized input'!A641</f>
        <v>RB4</v>
      </c>
      <c r="B12" t="str">
        <f ca="1">'organized input'!B641</f>
        <v xml:space="preserve"> johnny BAILEY</v>
      </c>
      <c r="C12" t="str">
        <f ca="1">'organized input'!C641</f>
        <v xml:space="preserve"> Face=0x99</v>
      </c>
      <c r="D12" t="str">
        <f ca="1">'organized input'!D641</f>
        <v xml:space="preserve"> #22</v>
      </c>
      <c r="E12">
        <f ca="1">'organized input'!E641</f>
        <v>38</v>
      </c>
      <c r="F12">
        <f ca="1">'organized input'!F641</f>
        <v>69</v>
      </c>
      <c r="G12">
        <f ca="1">'organized input'!G641</f>
        <v>56</v>
      </c>
      <c r="H12">
        <f ca="1">'organized input'!H641</f>
        <v>25</v>
      </c>
      <c r="I12">
        <f ca="1">'organized input'!I641</f>
        <v>50</v>
      </c>
      <c r="J12">
        <f ca="1">'organized input'!J641</f>
        <v>38</v>
      </c>
      <c r="M12">
        <v>11</v>
      </c>
    </row>
    <row r="13" spans="1:13">
      <c r="A13" t="str">
        <f ca="1">'organized input'!A642</f>
        <v>RB4</v>
      </c>
      <c r="B13" t="str">
        <f ca="1">'organized input'!B642</f>
        <v xml:space="preserve"> mel GRAY</v>
      </c>
      <c r="C13" t="str">
        <f ca="1">'organized input'!C642</f>
        <v xml:space="preserve"> Face=0x86</v>
      </c>
      <c r="D13" t="str">
        <f ca="1">'organized input'!D642</f>
        <v xml:space="preserve"> #23</v>
      </c>
      <c r="E13">
        <f ca="1">'organized input'!E642</f>
        <v>38</v>
      </c>
      <c r="F13">
        <f ca="1">'organized input'!F642</f>
        <v>69</v>
      </c>
      <c r="G13">
        <f ca="1">'organized input'!G642</f>
        <v>56</v>
      </c>
      <c r="H13">
        <f ca="1">'organized input'!H642</f>
        <v>19</v>
      </c>
      <c r="I13">
        <f ca="1">'organized input'!I642</f>
        <v>50</v>
      </c>
      <c r="J13">
        <f ca="1">'organized input'!J642</f>
        <v>50</v>
      </c>
      <c r="M13">
        <v>12</v>
      </c>
    </row>
    <row r="14" spans="1:13">
      <c r="A14" t="str">
        <f ca="1">'organized input'!A548</f>
        <v>RB1</v>
      </c>
      <c r="B14" t="str">
        <f ca="1">'organized input'!B548</f>
        <v xml:space="preserve"> christian OKOYE</v>
      </c>
      <c r="C14" t="str">
        <f ca="1">'organized input'!C548</f>
        <v xml:space="preserve"> Face=0x88</v>
      </c>
      <c r="D14" t="str">
        <f ca="1">'organized input'!D548</f>
        <v xml:space="preserve"> #35</v>
      </c>
      <c r="E14">
        <f ca="1">'organized input'!E548</f>
        <v>63</v>
      </c>
      <c r="F14">
        <f ca="1">'organized input'!F548</f>
        <v>75</v>
      </c>
      <c r="G14">
        <f ca="1">'organized input'!G548</f>
        <v>50</v>
      </c>
      <c r="H14">
        <f ca="1">'organized input'!H548</f>
        <v>94</v>
      </c>
      <c r="I14">
        <f ca="1">'organized input'!I548</f>
        <v>50</v>
      </c>
      <c r="J14">
        <f ca="1">'organized input'!J548</f>
        <v>19</v>
      </c>
      <c r="M14">
        <v>13</v>
      </c>
    </row>
    <row r="15" spans="1:13">
      <c r="A15" t="str">
        <f ca="1">'organized input'!A552</f>
        <v>RB1</v>
      </c>
      <c r="B15" t="str">
        <f ca="1">'organized input'!B552</f>
        <v xml:space="preserve"> earnest BYNER</v>
      </c>
      <c r="C15" t="str">
        <f ca="1">'organized input'!C552</f>
        <v xml:space="preserve"> Face=0xa2</v>
      </c>
      <c r="D15" t="str">
        <f ca="1">'organized input'!D552</f>
        <v xml:space="preserve"> #21</v>
      </c>
      <c r="E15">
        <f ca="1">'organized input'!E552</f>
        <v>38</v>
      </c>
      <c r="F15">
        <f ca="1">'organized input'!F552</f>
        <v>69</v>
      </c>
      <c r="G15">
        <f ca="1">'organized input'!G552</f>
        <v>50</v>
      </c>
      <c r="H15">
        <f ca="1">'organized input'!H552</f>
        <v>25</v>
      </c>
      <c r="I15">
        <f ca="1">'organized input'!I552</f>
        <v>81</v>
      </c>
      <c r="J15">
        <f ca="1">'organized input'!J552</f>
        <v>38</v>
      </c>
      <c r="M15">
        <v>14</v>
      </c>
    </row>
    <row r="16" spans="1:13">
      <c r="A16" t="str">
        <f ca="1">'organized input'!A553</f>
        <v>RB1</v>
      </c>
      <c r="B16" t="str">
        <f ca="1">'organized input'!B553</f>
        <v xml:space="preserve"> ottis ANDERSON</v>
      </c>
      <c r="C16" t="str">
        <f ca="1">'organized input'!C553</f>
        <v xml:space="preserve"> Face=0x93</v>
      </c>
      <c r="D16" t="str">
        <f ca="1">'organized input'!D553</f>
        <v xml:space="preserve"> #24</v>
      </c>
      <c r="E16">
        <f ca="1">'organized input'!E553</f>
        <v>56</v>
      </c>
      <c r="F16">
        <f ca="1">'organized input'!F553</f>
        <v>69</v>
      </c>
      <c r="G16">
        <f ca="1">'organized input'!G553</f>
        <v>50</v>
      </c>
      <c r="H16">
        <f ca="1">'organized input'!H553</f>
        <v>88</v>
      </c>
      <c r="I16">
        <f ca="1">'organized input'!I553</f>
        <v>75</v>
      </c>
      <c r="J16">
        <f ca="1">'organized input'!J553</f>
        <v>31</v>
      </c>
      <c r="M16">
        <v>15</v>
      </c>
    </row>
    <row r="17" spans="1:13">
      <c r="A17" t="str">
        <f ca="1">'organized input'!A555</f>
        <v>RB1</v>
      </c>
      <c r="B17" t="str">
        <f ca="1">'organized input'!B555</f>
        <v xml:space="preserve"> johnny JOHNSON</v>
      </c>
      <c r="C17" t="str">
        <f ca="1">'organized input'!C555</f>
        <v xml:space="preserve"> Face=0x3d</v>
      </c>
      <c r="D17" t="str">
        <f ca="1">'organized input'!D555</f>
        <v xml:space="preserve"> #39</v>
      </c>
      <c r="E17">
        <f ca="1">'organized input'!E555</f>
        <v>38</v>
      </c>
      <c r="F17">
        <f ca="1">'organized input'!F555</f>
        <v>69</v>
      </c>
      <c r="G17">
        <f ca="1">'organized input'!G555</f>
        <v>50</v>
      </c>
      <c r="H17">
        <f ca="1">'organized input'!H555</f>
        <v>38</v>
      </c>
      <c r="I17">
        <f ca="1">'organized input'!I555</f>
        <v>50</v>
      </c>
      <c r="J17">
        <f ca="1">'organized input'!J555</f>
        <v>38</v>
      </c>
      <c r="M17">
        <v>16</v>
      </c>
    </row>
    <row r="18" spans="1:13">
      <c r="A18" t="str">
        <f ca="1">'organized input'!A561</f>
        <v>RB1</v>
      </c>
      <c r="B18" t="str">
        <f ca="1">'organized input'!B561</f>
        <v xml:space="preserve"> gary ANDERSON</v>
      </c>
      <c r="C18" t="str">
        <f ca="1">'organized input'!C561</f>
        <v xml:space="preserve"> Face=0xcc</v>
      </c>
      <c r="D18" t="str">
        <f ca="1">'organized input'!D561</f>
        <v xml:space="preserve"> #40</v>
      </c>
      <c r="E18">
        <f ca="1">'organized input'!E561</f>
        <v>38</v>
      </c>
      <c r="F18">
        <f ca="1">'organized input'!F561</f>
        <v>69</v>
      </c>
      <c r="G18">
        <f ca="1">'organized input'!G561</f>
        <v>50</v>
      </c>
      <c r="H18">
        <f ca="1">'organized input'!H561</f>
        <v>25</v>
      </c>
      <c r="I18">
        <f ca="1">'organized input'!I561</f>
        <v>50</v>
      </c>
      <c r="J18">
        <f ca="1">'organized input'!J561</f>
        <v>50</v>
      </c>
      <c r="M18">
        <v>17</v>
      </c>
    </row>
    <row r="19" spans="1:13">
      <c r="A19" t="str">
        <f ca="1">'organized input'!A562</f>
        <v>RB1</v>
      </c>
      <c r="B19" t="str">
        <f ca="1">'organized input'!B562</f>
        <v xml:space="preserve"> roger CRAIG</v>
      </c>
      <c r="C19" t="str">
        <f ca="1">'organized input'!C562</f>
        <v xml:space="preserve"> Face=0xd0</v>
      </c>
      <c r="D19" t="str">
        <f ca="1">'organized input'!D562</f>
        <v xml:space="preserve"> #33</v>
      </c>
      <c r="E19">
        <f ca="1">'organized input'!E562</f>
        <v>38</v>
      </c>
      <c r="F19">
        <f ca="1">'organized input'!F562</f>
        <v>69</v>
      </c>
      <c r="G19">
        <f ca="1">'organized input'!G562</f>
        <v>50</v>
      </c>
      <c r="H19">
        <f ca="1">'organized input'!H562</f>
        <v>50</v>
      </c>
      <c r="I19">
        <f ca="1">'organized input'!I562</f>
        <v>50</v>
      </c>
      <c r="J19">
        <f ca="1">'organized input'!J562</f>
        <v>44</v>
      </c>
      <c r="M19">
        <v>18</v>
      </c>
    </row>
    <row r="20" spans="1:13">
      <c r="A20" t="str">
        <f ca="1">'organized input'!A563</f>
        <v>RB1</v>
      </c>
      <c r="B20" t="str">
        <f ca="1">'organized input'!B563</f>
        <v xml:space="preserve"> cleveland GARY</v>
      </c>
      <c r="C20" t="str">
        <f ca="1">'organized input'!C563</f>
        <v xml:space="preserve"> Face=0x94</v>
      </c>
      <c r="D20" t="str">
        <f ca="1">'organized input'!D563</f>
        <v xml:space="preserve"> #43</v>
      </c>
      <c r="E20">
        <f ca="1">'organized input'!E563</f>
        <v>38</v>
      </c>
      <c r="F20">
        <f ca="1">'organized input'!F563</f>
        <v>69</v>
      </c>
      <c r="G20">
        <f ca="1">'organized input'!G563</f>
        <v>50</v>
      </c>
      <c r="H20">
        <f ca="1">'organized input'!H563</f>
        <v>38</v>
      </c>
      <c r="I20">
        <f ca="1">'organized input'!I563</f>
        <v>38</v>
      </c>
      <c r="J20">
        <f ca="1">'organized input'!J563</f>
        <v>38</v>
      </c>
      <c r="M20">
        <v>19</v>
      </c>
    </row>
    <row r="21" spans="1:13">
      <c r="A21" t="str">
        <f ca="1">'organized input'!A565</f>
        <v>RB1</v>
      </c>
      <c r="B21" t="str">
        <f ca="1">'organized input'!B565</f>
        <v xml:space="preserve"> mike ROZIER</v>
      </c>
      <c r="C21" t="str">
        <f ca="1">'organized input'!C565</f>
        <v xml:space="preserve"> Face=0xc7</v>
      </c>
      <c r="D21" t="str">
        <f ca="1">'organized input'!D565</f>
        <v xml:space="preserve"> #30</v>
      </c>
      <c r="E21">
        <f ca="1">'organized input'!E565</f>
        <v>38</v>
      </c>
      <c r="F21">
        <f ca="1">'organized input'!F565</f>
        <v>69</v>
      </c>
      <c r="G21">
        <f ca="1">'organized input'!G565</f>
        <v>50</v>
      </c>
      <c r="H21">
        <f ca="1">'organized input'!H565</f>
        <v>25</v>
      </c>
      <c r="I21">
        <f ca="1">'organized input'!I565</f>
        <v>50</v>
      </c>
      <c r="J21">
        <f ca="1">'organized input'!J565</f>
        <v>31</v>
      </c>
      <c r="M21">
        <v>20</v>
      </c>
    </row>
    <row r="22" spans="1:13">
      <c r="A22" t="str">
        <f ca="1">'organized input'!A592</f>
        <v>RB2</v>
      </c>
      <c r="B22" t="str">
        <f ca="1">'organized input'!B592</f>
        <v xml:space="preserve"> dalton HILLIARD</v>
      </c>
      <c r="C22" t="str">
        <f ca="1">'organized input'!C592</f>
        <v xml:space="preserve"> Face=0xc3</v>
      </c>
      <c r="D22" t="str">
        <f ca="1">'organized input'!D592</f>
        <v xml:space="preserve"> #21</v>
      </c>
      <c r="E22">
        <f ca="1">'organized input'!E592</f>
        <v>38</v>
      </c>
      <c r="F22">
        <f ca="1">'organized input'!F592</f>
        <v>69</v>
      </c>
      <c r="G22">
        <f ca="1">'organized input'!G592</f>
        <v>50</v>
      </c>
      <c r="H22">
        <f ca="1">'organized input'!H592</f>
        <v>25</v>
      </c>
      <c r="I22">
        <f ca="1">'organized input'!I592</f>
        <v>50</v>
      </c>
      <c r="J22">
        <f ca="1">'organized input'!J592</f>
        <v>25</v>
      </c>
      <c r="M22">
        <v>21</v>
      </c>
    </row>
    <row r="23" spans="1:13">
      <c r="A23" t="str">
        <f ca="1">'organized input'!A542</f>
        <v>RB1</v>
      </c>
      <c r="B23" t="str">
        <f ca="1">'organized input'!B542</f>
        <v xml:space="preserve"> blair THOMAS</v>
      </c>
      <c r="C23" t="str">
        <f ca="1">'organized input'!C542</f>
        <v xml:space="preserve"> Face=0xaa</v>
      </c>
      <c r="D23" t="str">
        <f ca="1">'organized input'!D542</f>
        <v xml:space="preserve"> #32</v>
      </c>
      <c r="E23">
        <f ca="1">'organized input'!E542</f>
        <v>38</v>
      </c>
      <c r="F23">
        <f ca="1">'organized input'!F542</f>
        <v>69</v>
      </c>
      <c r="G23">
        <f ca="1">'organized input'!G542</f>
        <v>44</v>
      </c>
      <c r="H23">
        <f ca="1">'organized input'!H542</f>
        <v>25</v>
      </c>
      <c r="I23">
        <f ca="1">'organized input'!I542</f>
        <v>50</v>
      </c>
      <c r="J23">
        <f ca="1">'organized input'!J542</f>
        <v>31</v>
      </c>
      <c r="M23">
        <v>22</v>
      </c>
    </row>
    <row r="24" spans="1:13">
      <c r="A24" t="str">
        <f ca="1">'organized input'!A545</f>
        <v>RB1</v>
      </c>
      <c r="B24" t="str">
        <f ca="1">'organized input'!B545</f>
        <v xml:space="preserve"> lorenzo WHITE</v>
      </c>
      <c r="C24" t="str">
        <f ca="1">'organized input'!C545</f>
        <v xml:space="preserve"> Face=0xbf</v>
      </c>
      <c r="D24" t="str">
        <f ca="1">'organized input'!D545</f>
        <v xml:space="preserve"> #44</v>
      </c>
      <c r="E24">
        <f ca="1">'organized input'!E545</f>
        <v>38</v>
      </c>
      <c r="F24">
        <f ca="1">'organized input'!F545</f>
        <v>69</v>
      </c>
      <c r="G24">
        <f ca="1">'organized input'!G545</f>
        <v>44</v>
      </c>
      <c r="H24">
        <f ca="1">'organized input'!H545</f>
        <v>38</v>
      </c>
      <c r="I24">
        <f ca="1">'organized input'!I545</f>
        <v>19</v>
      </c>
      <c r="J24">
        <f ca="1">'organized input'!J545</f>
        <v>44</v>
      </c>
      <c r="M24">
        <v>23</v>
      </c>
    </row>
    <row r="25" spans="1:13">
      <c r="A25" t="str">
        <f ca="1">'organized input'!A559</f>
        <v>RB1</v>
      </c>
      <c r="B25" t="str">
        <f ca="1">'organized input'!B559</f>
        <v xml:space="preserve"> keith WOODSIDE</v>
      </c>
      <c r="C25" t="str">
        <f ca="1">'organized input'!C559</f>
        <v xml:space="preserve"> Face=0x86</v>
      </c>
      <c r="D25" t="str">
        <f ca="1">'organized input'!D559</f>
        <v xml:space="preserve"> #33</v>
      </c>
      <c r="E25">
        <f ca="1">'organized input'!E559</f>
        <v>38</v>
      </c>
      <c r="F25">
        <f ca="1">'organized input'!F559</f>
        <v>69</v>
      </c>
      <c r="G25">
        <f ca="1">'organized input'!G559</f>
        <v>44</v>
      </c>
      <c r="H25">
        <f ca="1">'organized input'!H559</f>
        <v>31</v>
      </c>
      <c r="I25">
        <f ca="1">'organized input'!I559</f>
        <v>50</v>
      </c>
      <c r="J25">
        <f ca="1">'organized input'!J559</f>
        <v>31</v>
      </c>
      <c r="M25">
        <v>24</v>
      </c>
    </row>
    <row r="26" spans="1:13">
      <c r="A26" t="str">
        <f ca="1">'organized input'!A560</f>
        <v>RB1</v>
      </c>
      <c r="B26" t="str">
        <f ca="1">'organized input'!B560</f>
        <v xml:space="preserve"> herschel WALKER</v>
      </c>
      <c r="C26" t="str">
        <f ca="1">'organized input'!C560</f>
        <v xml:space="preserve"> Face=0x80</v>
      </c>
      <c r="D26" t="str">
        <f ca="1">'organized input'!D560</f>
        <v xml:space="preserve"> #34</v>
      </c>
      <c r="E26">
        <f ca="1">'organized input'!E560</f>
        <v>38</v>
      </c>
      <c r="F26">
        <f ca="1">'organized input'!F560</f>
        <v>69</v>
      </c>
      <c r="G26">
        <f ca="1">'organized input'!G560</f>
        <v>44</v>
      </c>
      <c r="H26">
        <f ca="1">'organized input'!H560</f>
        <v>63</v>
      </c>
      <c r="I26">
        <f ca="1">'organized input'!I560</f>
        <v>50</v>
      </c>
      <c r="J26">
        <f ca="1">'organized input'!J560</f>
        <v>44</v>
      </c>
      <c r="M26">
        <v>25</v>
      </c>
    </row>
    <row r="27" spans="1:13">
      <c r="A27" t="str">
        <f ca="1">'organized input'!A567</f>
        <v>RB2</v>
      </c>
      <c r="B27" t="str">
        <f ca="1">'organized input'!B567</f>
        <v xml:space="preserve"> albert BENTLEY</v>
      </c>
      <c r="C27" t="str">
        <f ca="1">'organized input'!C567</f>
        <v xml:space="preserve"> Face=0x96</v>
      </c>
      <c r="D27" t="str">
        <f ca="1">'organized input'!D567</f>
        <v xml:space="preserve"> #20</v>
      </c>
      <c r="E27">
        <f ca="1">'organized input'!E567</f>
        <v>38</v>
      </c>
      <c r="F27">
        <f ca="1">'organized input'!F567</f>
        <v>69</v>
      </c>
      <c r="G27">
        <f ca="1">'organized input'!G567</f>
        <v>44</v>
      </c>
      <c r="H27">
        <f ca="1">'organized input'!H567</f>
        <v>31</v>
      </c>
      <c r="I27">
        <f ca="1">'organized input'!I567</f>
        <v>50</v>
      </c>
      <c r="J27">
        <f ca="1">'organized input'!J567</f>
        <v>63</v>
      </c>
      <c r="M27">
        <v>26</v>
      </c>
    </row>
    <row r="28" spans="1:13">
      <c r="A28" t="str">
        <f ca="1">'organized input'!A583</f>
        <v>RB2</v>
      </c>
      <c r="B28" t="str">
        <f ca="1">'organized input'!B583</f>
        <v xml:space="preserve"> roy GREEN</v>
      </c>
      <c r="C28" t="str">
        <f ca="1">'organized input'!C583</f>
        <v xml:space="preserve"> Face=0xc7</v>
      </c>
      <c r="D28" t="str">
        <f ca="1">'organized input'!D583</f>
        <v xml:space="preserve"> #81</v>
      </c>
      <c r="E28">
        <f ca="1">'organized input'!E583</f>
        <v>38</v>
      </c>
      <c r="F28">
        <f ca="1">'organized input'!F583</f>
        <v>69</v>
      </c>
      <c r="G28">
        <f ca="1">'organized input'!G583</f>
        <v>44</v>
      </c>
      <c r="H28">
        <f ca="1">'organized input'!H583</f>
        <v>13</v>
      </c>
      <c r="I28">
        <f ca="1">'organized input'!I583</f>
        <v>50</v>
      </c>
      <c r="J28">
        <f ca="1">'organized input'!J583</f>
        <v>56</v>
      </c>
      <c r="M28">
        <v>27</v>
      </c>
    </row>
    <row r="29" spans="1:13">
      <c r="A29" t="str">
        <f ca="1">'organized input'!A618</f>
        <v>RB3</v>
      </c>
      <c r="B29" t="str">
        <f ca="1">'organized input'!B618</f>
        <v xml:space="preserve"> dexter CARTER</v>
      </c>
      <c r="C29" t="str">
        <f ca="1">'organized input'!C618</f>
        <v xml:space="preserve"> Face=0x97</v>
      </c>
      <c r="D29" t="str">
        <f ca="1">'organized input'!D618</f>
        <v xml:space="preserve"> #35</v>
      </c>
      <c r="E29">
        <f ca="1">'organized input'!E618</f>
        <v>38</v>
      </c>
      <c r="F29">
        <f ca="1">'organized input'!F618</f>
        <v>69</v>
      </c>
      <c r="G29">
        <f ca="1">'organized input'!G618</f>
        <v>44</v>
      </c>
      <c r="H29">
        <f ca="1">'organized input'!H618</f>
        <v>19</v>
      </c>
      <c r="I29">
        <f ca="1">'organized input'!I618</f>
        <v>50</v>
      </c>
      <c r="J29">
        <f ca="1">'organized input'!J618</f>
        <v>38</v>
      </c>
      <c r="M29">
        <v>28</v>
      </c>
    </row>
    <row r="30" spans="1:13">
      <c r="A30" t="str">
        <f ca="1">'organized input'!A619</f>
        <v>RB3</v>
      </c>
      <c r="B30" t="str">
        <f ca="1">'organized input'!B619</f>
        <v xml:space="preserve"> gaston GREEN</v>
      </c>
      <c r="C30" t="str">
        <f ca="1">'organized input'!C619</f>
        <v xml:space="preserve"> Face=0x81</v>
      </c>
      <c r="D30" t="str">
        <f ca="1">'organized input'!D619</f>
        <v xml:space="preserve"> #44</v>
      </c>
      <c r="E30">
        <f ca="1">'organized input'!E619</f>
        <v>38</v>
      </c>
      <c r="F30">
        <f ca="1">'organized input'!F619</f>
        <v>69</v>
      </c>
      <c r="G30">
        <f ca="1">'organized input'!G619</f>
        <v>44</v>
      </c>
      <c r="H30">
        <f ca="1">'organized input'!H619</f>
        <v>25</v>
      </c>
      <c r="I30">
        <f ca="1">'organized input'!I619</f>
        <v>50</v>
      </c>
      <c r="J30">
        <f ca="1">'organized input'!J619</f>
        <v>25</v>
      </c>
    </row>
    <row r="31" spans="1:13">
      <c r="A31" t="str">
        <f ca="1">'organized input'!A620</f>
        <v>RB3</v>
      </c>
      <c r="B31" t="str">
        <f ca="1">'organized input'!B620</f>
        <v xml:space="preserve"> rueben MAYES</v>
      </c>
      <c r="C31" t="str">
        <f ca="1">'organized input'!C620</f>
        <v xml:space="preserve"> Face=0xc1</v>
      </c>
      <c r="D31" t="str">
        <f ca="1">'organized input'!D620</f>
        <v xml:space="preserve"> #36</v>
      </c>
      <c r="E31">
        <f ca="1">'organized input'!E620</f>
        <v>38</v>
      </c>
      <c r="F31">
        <f ca="1">'organized input'!F620</f>
        <v>69</v>
      </c>
      <c r="G31">
        <f ca="1">'organized input'!G620</f>
        <v>44</v>
      </c>
      <c r="H31">
        <f ca="1">'organized input'!H620</f>
        <v>25</v>
      </c>
      <c r="I31">
        <f ca="1">'organized input'!I620</f>
        <v>50</v>
      </c>
      <c r="J31">
        <f ca="1">'organized input'!J620</f>
        <v>31</v>
      </c>
    </row>
    <row r="32" spans="1:13">
      <c r="A32" t="str">
        <f ca="1">'organized input'!A626</f>
        <v>RB4</v>
      </c>
      <c r="B32" t="str">
        <f ca="1">'organized input'!B626</f>
        <v xml:space="preserve"> johnny HECTOR</v>
      </c>
      <c r="C32" t="str">
        <f ca="1">'organized input'!C626</f>
        <v xml:space="preserve"> Face=0x8b</v>
      </c>
      <c r="D32" t="str">
        <f ca="1">'organized input'!D626</f>
        <v xml:space="preserve"> #34</v>
      </c>
      <c r="E32">
        <f ca="1">'organized input'!E626</f>
        <v>38</v>
      </c>
      <c r="F32">
        <f ca="1">'organized input'!F626</f>
        <v>69</v>
      </c>
      <c r="G32">
        <f ca="1">'organized input'!G626</f>
        <v>44</v>
      </c>
      <c r="H32">
        <f ca="1">'organized input'!H626</f>
        <v>19</v>
      </c>
      <c r="I32">
        <f ca="1">'organized input'!I626</f>
        <v>50</v>
      </c>
      <c r="J32">
        <f ca="1">'organized input'!J626</f>
        <v>25</v>
      </c>
    </row>
    <row r="33" spans="1:10">
      <c r="A33" t="str">
        <f ca="1">'organized input'!A636</f>
        <v>RB4</v>
      </c>
      <c r="B33" t="str">
        <f ca="1">'organized input'!B636</f>
        <v xml:space="preserve"> kelvin BRYANT</v>
      </c>
      <c r="C33" t="str">
        <f ca="1">'organized input'!C636</f>
        <v xml:space="preserve"> Face=0xae</v>
      </c>
      <c r="D33" t="str">
        <f ca="1">'organized input'!D636</f>
        <v xml:space="preserve"> #24</v>
      </c>
      <c r="E33">
        <f ca="1">'organized input'!E636</f>
        <v>38</v>
      </c>
      <c r="F33">
        <f ca="1">'organized input'!F636</f>
        <v>69</v>
      </c>
      <c r="G33">
        <f ca="1">'organized input'!G636</f>
        <v>44</v>
      </c>
      <c r="H33">
        <f ca="1">'organized input'!H636</f>
        <v>19</v>
      </c>
      <c r="I33">
        <f ca="1">'organized input'!I636</f>
        <v>81</v>
      </c>
      <c r="J33">
        <f ca="1">'organized input'!J636</f>
        <v>38</v>
      </c>
    </row>
    <row r="34" spans="1:10">
      <c r="A34" t="str">
        <f ca="1">'organized input'!A646</f>
        <v>RB4</v>
      </c>
      <c r="B34" t="str">
        <f ca="1">'organized input'!B646</f>
        <v xml:space="preserve"> harry SYDNEY</v>
      </c>
      <c r="C34" t="str">
        <f ca="1">'organized input'!C646</f>
        <v xml:space="preserve"> Face=0xa0</v>
      </c>
      <c r="D34" t="str">
        <f ca="1">'organized input'!D646</f>
        <v xml:space="preserve"> #24</v>
      </c>
      <c r="E34">
        <f ca="1">'organized input'!E646</f>
        <v>38</v>
      </c>
      <c r="F34">
        <f ca="1">'organized input'!F646</f>
        <v>69</v>
      </c>
      <c r="G34">
        <f ca="1">'organized input'!G646</f>
        <v>44</v>
      </c>
      <c r="H34">
        <f ca="1">'organized input'!H646</f>
        <v>25</v>
      </c>
      <c r="I34">
        <f ca="1">'organized input'!I646</f>
        <v>50</v>
      </c>
      <c r="J34">
        <f ca="1">'organized input'!J646</f>
        <v>31</v>
      </c>
    </row>
    <row r="35" spans="1:10">
      <c r="A35" t="str">
        <f ca="1">'organized input'!A647</f>
        <v>RB4</v>
      </c>
      <c r="B35" t="str">
        <f ca="1">'organized input'!B647</f>
        <v xml:space="preserve"> buford MCGEE</v>
      </c>
      <c r="C35" t="str">
        <f ca="1">'organized input'!C647</f>
        <v xml:space="preserve"> Face=0x8d</v>
      </c>
      <c r="D35" t="str">
        <f ca="1">'organized input'!D647</f>
        <v xml:space="preserve"> #24</v>
      </c>
      <c r="E35">
        <f ca="1">'organized input'!E647</f>
        <v>38</v>
      </c>
      <c r="F35">
        <f ca="1">'organized input'!F647</f>
        <v>69</v>
      </c>
      <c r="G35">
        <f ca="1">'organized input'!G647</f>
        <v>44</v>
      </c>
      <c r="H35">
        <f ca="1">'organized input'!H647</f>
        <v>31</v>
      </c>
      <c r="I35">
        <f ca="1">'organized input'!I647</f>
        <v>50</v>
      </c>
      <c r="J35">
        <f ca="1">'organized input'!J647</f>
        <v>50</v>
      </c>
    </row>
    <row r="36" spans="1:10">
      <c r="A36" t="str">
        <f ca="1">'organized input'!A648</f>
        <v>RB4</v>
      </c>
      <c r="B36" t="str">
        <f ca="1">'organized input'!B648</f>
        <v xml:space="preserve"> gil FENERTY</v>
      </c>
      <c r="C36" t="str">
        <f ca="1">'organized input'!C648</f>
        <v xml:space="preserve"> Face=0x34</v>
      </c>
      <c r="D36" t="str">
        <f ca="1">'organized input'!D648</f>
        <v xml:space="preserve"> #22</v>
      </c>
      <c r="E36">
        <f ca="1">'organized input'!E648</f>
        <v>38</v>
      </c>
      <c r="F36">
        <f ca="1">'organized input'!F648</f>
        <v>69</v>
      </c>
      <c r="G36">
        <f ca="1">'organized input'!G648</f>
        <v>44</v>
      </c>
      <c r="H36">
        <f ca="1">'organized input'!H648</f>
        <v>25</v>
      </c>
      <c r="I36">
        <f ca="1">'organized input'!I648</f>
        <v>50</v>
      </c>
      <c r="J36">
        <f ca="1">'organized input'!J648</f>
        <v>31</v>
      </c>
    </row>
    <row r="37" spans="1:10">
      <c r="A37" t="str">
        <f ca="1">'organized input'!A540</f>
        <v>RB1</v>
      </c>
      <c r="B37" t="str">
        <f ca="1">'organized input'!B540</f>
        <v xml:space="preserve"> sammie SMITH</v>
      </c>
      <c r="C37" t="str">
        <f ca="1">'organized input'!C540</f>
        <v xml:space="preserve"> Face=0x8d</v>
      </c>
      <c r="D37" t="str">
        <f ca="1">'organized input'!D540</f>
        <v xml:space="preserve"> #33</v>
      </c>
      <c r="E37">
        <f ca="1">'organized input'!E540</f>
        <v>44</v>
      </c>
      <c r="F37">
        <f ca="1">'organized input'!F540</f>
        <v>69</v>
      </c>
      <c r="G37">
        <f ca="1">'organized input'!G540</f>
        <v>38</v>
      </c>
      <c r="H37">
        <f ca="1">'organized input'!H540</f>
        <v>63</v>
      </c>
      <c r="I37">
        <f ca="1">'organized input'!I540</f>
        <v>50</v>
      </c>
      <c r="J37">
        <f ca="1">'organized input'!J540</f>
        <v>25</v>
      </c>
    </row>
    <row r="38" spans="1:10">
      <c r="A38" t="str">
        <f ca="1">'organized input'!A546</f>
        <v>RB1</v>
      </c>
      <c r="B38" t="str">
        <f ca="1">'organized input'!B546</f>
        <v xml:space="preserve"> merril HOGE</v>
      </c>
      <c r="C38" t="str">
        <f ca="1">'organized input'!C546</f>
        <v xml:space="preserve"> Face=0x13</v>
      </c>
      <c r="D38" t="str">
        <f ca="1">'organized input'!D546</f>
        <v xml:space="preserve"> #33</v>
      </c>
      <c r="E38">
        <f ca="1">'organized input'!E546</f>
        <v>38</v>
      </c>
      <c r="F38">
        <f ca="1">'organized input'!F546</f>
        <v>69</v>
      </c>
      <c r="G38">
        <f ca="1">'organized input'!G546</f>
        <v>38</v>
      </c>
      <c r="H38">
        <f ca="1">'organized input'!H546</f>
        <v>38</v>
      </c>
      <c r="I38">
        <f ca="1">'organized input'!I546</f>
        <v>81</v>
      </c>
      <c r="J38">
        <f ca="1">'organized input'!J546</f>
        <v>44</v>
      </c>
    </row>
    <row r="39" spans="1:10">
      <c r="A39" t="str">
        <f ca="1">'organized input'!A551</f>
        <v>RB1</v>
      </c>
      <c r="B39" t="str">
        <f ca="1">'organized input'!B551</f>
        <v xml:space="preserve"> chris WARREN</v>
      </c>
      <c r="C39" t="str">
        <f ca="1">'organized input'!C551</f>
        <v xml:space="preserve"> Face=0xc1</v>
      </c>
      <c r="D39" t="str">
        <f ca="1">'organized input'!D551</f>
        <v xml:space="preserve"> #42</v>
      </c>
      <c r="E39">
        <f ca="1">'organized input'!E551</f>
        <v>38</v>
      </c>
      <c r="F39">
        <f ca="1">'organized input'!F551</f>
        <v>69</v>
      </c>
      <c r="G39">
        <f ca="1">'organized input'!G551</f>
        <v>38</v>
      </c>
      <c r="H39">
        <f ca="1">'organized input'!H551</f>
        <v>31</v>
      </c>
      <c r="I39">
        <f ca="1">'organized input'!I551</f>
        <v>50</v>
      </c>
      <c r="J39">
        <f ca="1">'organized input'!J551</f>
        <v>25</v>
      </c>
    </row>
    <row r="40" spans="1:10">
      <c r="A40" t="str">
        <f ca="1">'organized input'!A554</f>
        <v>RB1</v>
      </c>
      <c r="B40" t="str">
        <f ca="1">'organized input'!B554</f>
        <v xml:space="preserve"> heath SHERMAN</v>
      </c>
      <c r="C40" t="str">
        <f ca="1">'organized input'!C554</f>
        <v xml:space="preserve"> Face=0xcd</v>
      </c>
      <c r="D40" t="str">
        <f ca="1">'organized input'!D554</f>
        <v xml:space="preserve"> #23</v>
      </c>
      <c r="E40">
        <f ca="1">'organized input'!E554</f>
        <v>38</v>
      </c>
      <c r="F40">
        <f ca="1">'organized input'!F554</f>
        <v>69</v>
      </c>
      <c r="G40">
        <f ca="1">'organized input'!G554</f>
        <v>38</v>
      </c>
      <c r="H40">
        <f ca="1">'organized input'!H554</f>
        <v>38</v>
      </c>
      <c r="I40">
        <f ca="1">'organized input'!I554</f>
        <v>31</v>
      </c>
      <c r="J40">
        <f ca="1">'organized input'!J554</f>
        <v>31</v>
      </c>
    </row>
    <row r="41" spans="1:10">
      <c r="A41" t="str">
        <f ca="1">'organized input'!A570</f>
        <v>RB2</v>
      </c>
      <c r="B41" t="str">
        <f ca="1">'organized input'!B570</f>
        <v xml:space="preserve"> freeman MCNEIL</v>
      </c>
      <c r="C41" t="str">
        <f ca="1">'organized input'!C570</f>
        <v xml:space="preserve"> Face=0xab</v>
      </c>
      <c r="D41" t="str">
        <f ca="1">'organized input'!D570</f>
        <v xml:space="preserve"> #24</v>
      </c>
      <c r="E41">
        <f ca="1">'organized input'!E570</f>
        <v>38</v>
      </c>
      <c r="F41">
        <f ca="1">'organized input'!F570</f>
        <v>69</v>
      </c>
      <c r="G41">
        <f ca="1">'organized input'!G570</f>
        <v>38</v>
      </c>
      <c r="H41">
        <f ca="1">'organized input'!H570</f>
        <v>19</v>
      </c>
      <c r="I41">
        <f ca="1">'organized input'!I570</f>
        <v>50</v>
      </c>
      <c r="J41">
        <f ca="1">'organized input'!J570</f>
        <v>25</v>
      </c>
    </row>
    <row r="42" spans="1:10">
      <c r="A42" t="str">
        <f ca="1">'organized input'!A572</f>
        <v>RB2</v>
      </c>
      <c r="B42" t="str">
        <f ca="1">'organized input'!B572</f>
        <v xml:space="preserve"> eric METCALF</v>
      </c>
      <c r="C42" t="str">
        <f ca="1">'organized input'!C572</f>
        <v xml:space="preserve"> Face=0x8d</v>
      </c>
      <c r="D42" t="str">
        <f ca="1">'organized input'!D572</f>
        <v xml:space="preserve"> #21</v>
      </c>
      <c r="E42">
        <f ca="1">'organized input'!E572</f>
        <v>38</v>
      </c>
      <c r="F42">
        <f ca="1">'organized input'!F572</f>
        <v>69</v>
      </c>
      <c r="G42">
        <f ca="1">'organized input'!G572</f>
        <v>38</v>
      </c>
      <c r="H42">
        <f ca="1">'organized input'!H572</f>
        <v>25</v>
      </c>
      <c r="I42">
        <f ca="1">'organized input'!I572</f>
        <v>50</v>
      </c>
      <c r="J42">
        <f ca="1">'organized input'!J572</f>
        <v>56</v>
      </c>
    </row>
    <row r="43" spans="1:10">
      <c r="A43" t="str">
        <f ca="1">'organized input'!A573</f>
        <v>RB2</v>
      </c>
      <c r="B43" t="str">
        <f ca="1">'organized input'!B573</f>
        <v xml:space="preserve"> doug LLOYD</v>
      </c>
      <c r="C43" t="str">
        <f ca="1">'organized input'!C573</f>
        <v xml:space="preserve"> Face=0x4f</v>
      </c>
      <c r="D43" t="str">
        <f ca="1">'organized input'!D573</f>
        <v xml:space="preserve"> #35</v>
      </c>
      <c r="E43">
        <f ca="1">'organized input'!E573</f>
        <v>38</v>
      </c>
      <c r="F43">
        <f ca="1">'organized input'!F573</f>
        <v>69</v>
      </c>
      <c r="G43">
        <f ca="1">'organized input'!G573</f>
        <v>38</v>
      </c>
      <c r="H43">
        <f ca="1">'organized input'!H573</f>
        <v>25</v>
      </c>
      <c r="I43">
        <f ca="1">'organized input'!I573</f>
        <v>81</v>
      </c>
      <c r="J43">
        <f ca="1">'organized input'!J573</f>
        <v>25</v>
      </c>
    </row>
    <row r="44" spans="1:10">
      <c r="A44" t="str">
        <f ca="1">'organized input'!A574</f>
        <v>RB2</v>
      </c>
      <c r="B44" t="str">
        <f ca="1">'organized input'!B574</f>
        <v xml:space="preserve"> warren WILLIAMS</v>
      </c>
      <c r="C44" t="str">
        <f ca="1">'organized input'!C574</f>
        <v xml:space="preserve"> Face=0xc7</v>
      </c>
      <c r="D44" t="str">
        <f ca="1">'organized input'!D574</f>
        <v xml:space="preserve"> #42</v>
      </c>
      <c r="E44">
        <f ca="1">'organized input'!E574</f>
        <v>38</v>
      </c>
      <c r="F44">
        <f ca="1">'organized input'!F574</f>
        <v>69</v>
      </c>
      <c r="G44">
        <f ca="1">'organized input'!G574</f>
        <v>38</v>
      </c>
      <c r="H44">
        <f ca="1">'organized input'!H574</f>
        <v>31</v>
      </c>
      <c r="I44">
        <f ca="1">'organized input'!I574</f>
        <v>81</v>
      </c>
      <c r="J44">
        <f ca="1">'organized input'!J574</f>
        <v>44</v>
      </c>
    </row>
    <row r="45" spans="1:10">
      <c r="A45" t="str">
        <f ca="1">'organized input'!A580</f>
        <v>RB2</v>
      </c>
      <c r="B45" t="str">
        <f ca="1">'organized input'!B580</f>
        <v xml:space="preserve"> brian MITCHELL</v>
      </c>
      <c r="C45" t="str">
        <f ca="1">'organized input'!C580</f>
        <v xml:space="preserve"> Face=0xc7</v>
      </c>
      <c r="D45" t="str">
        <f ca="1">'organized input'!D580</f>
        <v xml:space="preserve"> #30</v>
      </c>
      <c r="E45">
        <f ca="1">'organized input'!E580</f>
        <v>38</v>
      </c>
      <c r="F45">
        <f ca="1">'organized input'!F580</f>
        <v>69</v>
      </c>
      <c r="G45">
        <f ca="1">'organized input'!G580</f>
        <v>38</v>
      </c>
      <c r="H45">
        <f ca="1">'organized input'!H580</f>
        <v>31</v>
      </c>
      <c r="I45">
        <f ca="1">'organized input'!I580</f>
        <v>81</v>
      </c>
      <c r="J45">
        <f ca="1">'organized input'!J580</f>
        <v>25</v>
      </c>
    </row>
    <row r="46" spans="1:10">
      <c r="A46" t="str">
        <f ca="1">'organized input'!A588</f>
        <v>RB2</v>
      </c>
      <c r="B46" t="str">
        <f ca="1">'organized input'!B588</f>
        <v xml:space="preserve"> rick FENNEY</v>
      </c>
      <c r="C46" t="str">
        <f ca="1">'organized input'!C588</f>
        <v xml:space="preserve"> Face=0x2b</v>
      </c>
      <c r="D46" t="str">
        <f ca="1">'organized input'!D588</f>
        <v xml:space="preserve"> #31</v>
      </c>
      <c r="E46">
        <f ca="1">'organized input'!E588</f>
        <v>38</v>
      </c>
      <c r="F46">
        <f ca="1">'organized input'!F588</f>
        <v>69</v>
      </c>
      <c r="G46">
        <f ca="1">'organized input'!G588</f>
        <v>38</v>
      </c>
      <c r="H46">
        <f ca="1">'organized input'!H588</f>
        <v>38</v>
      </c>
      <c r="I46">
        <f ca="1">'organized input'!I588</f>
        <v>50</v>
      </c>
      <c r="J46">
        <f ca="1">'organized input'!J588</f>
        <v>25</v>
      </c>
    </row>
    <row r="47" spans="1:10">
      <c r="A47" t="str">
        <f ca="1">'organized input'!A591</f>
        <v>RB2</v>
      </c>
      <c r="B47" t="str">
        <f ca="1">'organized input'!B591</f>
        <v xml:space="preserve"> curt WARNER</v>
      </c>
      <c r="C47" t="str">
        <f ca="1">'organized input'!C591</f>
        <v xml:space="preserve"> Face=0x83</v>
      </c>
      <c r="D47" t="str">
        <f ca="1">'organized input'!D591</f>
        <v xml:space="preserve"> #21</v>
      </c>
      <c r="E47">
        <f ca="1">'organized input'!E591</f>
        <v>38</v>
      </c>
      <c r="F47">
        <f ca="1">'organized input'!F591</f>
        <v>69</v>
      </c>
      <c r="G47">
        <f ca="1">'organized input'!G591</f>
        <v>38</v>
      </c>
      <c r="H47">
        <f ca="1">'organized input'!H591</f>
        <v>31</v>
      </c>
      <c r="I47">
        <f ca="1">'organized input'!I591</f>
        <v>50</v>
      </c>
      <c r="J47">
        <f ca="1">'organized input'!J591</f>
        <v>25</v>
      </c>
    </row>
    <row r="48" spans="1:10">
      <c r="A48" t="str">
        <f ca="1">'organized input'!A596</f>
        <v>RB3</v>
      </c>
      <c r="B48" t="str">
        <f ca="1">'organized input'!B596</f>
        <v xml:space="preserve"> marc LOGAN</v>
      </c>
      <c r="C48" t="str">
        <f ca="1">'organized input'!C596</f>
        <v xml:space="preserve"> Face=0x85</v>
      </c>
      <c r="D48" t="str">
        <f ca="1">'organized input'!D596</f>
        <v xml:space="preserve"> #20</v>
      </c>
      <c r="E48">
        <f ca="1">'organized input'!E596</f>
        <v>44</v>
      </c>
      <c r="F48">
        <f ca="1">'organized input'!F596</f>
        <v>69</v>
      </c>
      <c r="G48">
        <f ca="1">'organized input'!G596</f>
        <v>38</v>
      </c>
      <c r="H48">
        <f ca="1">'organized input'!H596</f>
        <v>44</v>
      </c>
      <c r="I48">
        <f ca="1">'organized input'!I596</f>
        <v>50</v>
      </c>
      <c r="J48">
        <f ca="1">'organized input'!J596</f>
        <v>25</v>
      </c>
    </row>
    <row r="49" spans="1:10">
      <c r="A49" t="str">
        <f ca="1">'organized input'!A599</f>
        <v>RB3</v>
      </c>
      <c r="B49" t="str">
        <f ca="1">'organized input'!B599</f>
        <v xml:space="preserve"> harold GREEN</v>
      </c>
      <c r="C49" t="str">
        <f ca="1">'organized input'!C599</f>
        <v xml:space="preserve"> Face=0xa3</v>
      </c>
      <c r="D49" t="str">
        <f ca="1">'organized input'!D599</f>
        <v xml:space="preserve"> #28</v>
      </c>
      <c r="E49">
        <f ca="1">'organized input'!E599</f>
        <v>38</v>
      </c>
      <c r="F49">
        <f ca="1">'organized input'!F599</f>
        <v>69</v>
      </c>
      <c r="G49">
        <f ca="1">'organized input'!G599</f>
        <v>38</v>
      </c>
      <c r="H49">
        <f ca="1">'organized input'!H599</f>
        <v>31</v>
      </c>
      <c r="I49">
        <f ca="1">'organized input'!I599</f>
        <v>50</v>
      </c>
      <c r="J49">
        <f ca="1">'organized input'!J599</f>
        <v>25</v>
      </c>
    </row>
    <row r="50" spans="1:10">
      <c r="A50" t="str">
        <f ca="1">'organized input'!A601</f>
        <v>RB3</v>
      </c>
      <c r="B50" t="str">
        <f ca="1">'organized input'!B601</f>
        <v xml:space="preserve"> allen PINKETT</v>
      </c>
      <c r="C50" t="str">
        <f ca="1">'organized input'!C601</f>
        <v xml:space="preserve"> Face=0x9c</v>
      </c>
      <c r="D50" t="str">
        <f ca="1">'organized input'!D601</f>
        <v xml:space="preserve"> #20</v>
      </c>
      <c r="E50">
        <f ca="1">'organized input'!E601</f>
        <v>38</v>
      </c>
      <c r="F50">
        <f ca="1">'organized input'!F601</f>
        <v>69</v>
      </c>
      <c r="G50">
        <f ca="1">'organized input'!G601</f>
        <v>38</v>
      </c>
      <c r="H50">
        <f ca="1">'organized input'!H601</f>
        <v>25</v>
      </c>
      <c r="I50">
        <f ca="1">'organized input'!I601</f>
        <v>81</v>
      </c>
      <c r="J50">
        <f ca="1">'organized input'!J601</f>
        <v>25</v>
      </c>
    </row>
    <row r="51" spans="1:10">
      <c r="A51" t="str">
        <f ca="1">'organized input'!A602</f>
        <v>RB3</v>
      </c>
      <c r="B51" t="str">
        <f ca="1">'organized input'!B602</f>
        <v xml:space="preserve"> tim WORLEY</v>
      </c>
      <c r="C51" t="str">
        <f ca="1">'organized input'!C602</f>
        <v xml:space="preserve"> Face=0xa3</v>
      </c>
      <c r="D51" t="str">
        <f ca="1">'organized input'!D602</f>
        <v xml:space="preserve"> #38</v>
      </c>
      <c r="E51">
        <f ca="1">'organized input'!E602</f>
        <v>38</v>
      </c>
      <c r="F51">
        <f ca="1">'organized input'!F602</f>
        <v>69</v>
      </c>
      <c r="G51">
        <f ca="1">'organized input'!G602</f>
        <v>38</v>
      </c>
      <c r="H51">
        <f ca="1">'organized input'!H602</f>
        <v>31</v>
      </c>
      <c r="I51">
        <f ca="1">'organized input'!I602</f>
        <v>81</v>
      </c>
      <c r="J51">
        <f ca="1">'organized input'!J602</f>
        <v>25</v>
      </c>
    </row>
    <row r="52" spans="1:10">
      <c r="A52" t="str">
        <f ca="1">'organized input'!A604</f>
        <v>RB3</v>
      </c>
      <c r="B52" t="str">
        <f ca="1">'organized input'!B604</f>
        <v xml:space="preserve"> todd MCNAIR</v>
      </c>
      <c r="C52" t="str">
        <f ca="1">'organized input'!C604</f>
        <v xml:space="preserve"> Face=0xa4</v>
      </c>
      <c r="D52" t="str">
        <f ca="1">'organized input'!D604</f>
        <v xml:space="preserve"> #48</v>
      </c>
      <c r="E52">
        <f ca="1">'organized input'!E604</f>
        <v>38</v>
      </c>
      <c r="F52">
        <f ca="1">'organized input'!F604</f>
        <v>69</v>
      </c>
      <c r="G52">
        <f ca="1">'organized input'!G604</f>
        <v>38</v>
      </c>
      <c r="H52">
        <f ca="1">'organized input'!H604</f>
        <v>25</v>
      </c>
      <c r="I52">
        <f ca="1">'organized input'!I604</f>
        <v>50</v>
      </c>
      <c r="J52">
        <f ca="1">'organized input'!J604</f>
        <v>44</v>
      </c>
    </row>
    <row r="53" spans="1:10">
      <c r="A53" t="str">
        <f ca="1">'organized input'!A607</f>
        <v>RB3</v>
      </c>
      <c r="B53" t="str">
        <f ca="1">'organized input'!B607</f>
        <v xml:space="preserve"> james JONES</v>
      </c>
      <c r="C53" t="str">
        <f ca="1">'organized input'!C607</f>
        <v xml:space="preserve"> Face=0xa2</v>
      </c>
      <c r="D53" t="str">
        <f ca="1">'organized input'!D607</f>
        <v xml:space="preserve"> #30</v>
      </c>
      <c r="E53">
        <f ca="1">'organized input'!E607</f>
        <v>38</v>
      </c>
      <c r="F53">
        <f ca="1">'organized input'!F607</f>
        <v>69</v>
      </c>
      <c r="G53">
        <f ca="1">'organized input'!G607</f>
        <v>38</v>
      </c>
      <c r="H53">
        <f ca="1">'organized input'!H607</f>
        <v>31</v>
      </c>
      <c r="I53">
        <f ca="1">'organized input'!I607</f>
        <v>50</v>
      </c>
      <c r="J53">
        <f ca="1">'organized input'!J607</f>
        <v>25</v>
      </c>
    </row>
    <row r="54" spans="1:10">
      <c r="A54" t="str">
        <f ca="1">'organized input'!A611</f>
        <v>RB3</v>
      </c>
      <c r="B54" t="str">
        <f ca="1">'organized input'!B611</f>
        <v xml:space="preserve"> ron WOLFLEY</v>
      </c>
      <c r="C54" t="str">
        <f ca="1">'organized input'!C611</f>
        <v xml:space="preserve"> Face=0x4f</v>
      </c>
      <c r="D54" t="str">
        <f ca="1">'organized input'!D611</f>
        <v xml:space="preserve"> #24</v>
      </c>
      <c r="E54">
        <f ca="1">'organized input'!E611</f>
        <v>38</v>
      </c>
      <c r="F54">
        <f ca="1">'organized input'!F611</f>
        <v>69</v>
      </c>
      <c r="G54">
        <f ca="1">'organized input'!G611</f>
        <v>38</v>
      </c>
      <c r="H54">
        <f ca="1">'organized input'!H611</f>
        <v>38</v>
      </c>
      <c r="I54">
        <f ca="1">'organized input'!I611</f>
        <v>50</v>
      </c>
      <c r="J54">
        <f ca="1">'organized input'!J611</f>
        <v>25</v>
      </c>
    </row>
    <row r="55" spans="1:10">
      <c r="A55" t="str">
        <f ca="1">'organized input'!A612</f>
        <v>RB3</v>
      </c>
      <c r="B55" t="str">
        <f ca="1">'organized input'!B612</f>
        <v xml:space="preserve"> alonzo HIGHSMITH</v>
      </c>
      <c r="C55" t="str">
        <f ca="1">'organized input'!C612</f>
        <v xml:space="preserve"> Face=0x9c</v>
      </c>
      <c r="D55" t="str">
        <f ca="1">'organized input'!D612</f>
        <v xml:space="preserve"> #32</v>
      </c>
      <c r="E55">
        <f ca="1">'organized input'!E612</f>
        <v>38</v>
      </c>
      <c r="F55">
        <f ca="1">'organized input'!F612</f>
        <v>69</v>
      </c>
      <c r="G55">
        <f ca="1">'organized input'!G612</f>
        <v>38</v>
      </c>
      <c r="H55">
        <f ca="1">'organized input'!H612</f>
        <v>38</v>
      </c>
      <c r="I55">
        <f ca="1">'organized input'!I612</f>
        <v>50</v>
      </c>
      <c r="J55">
        <f ca="1">'organized input'!J612</f>
        <v>44</v>
      </c>
    </row>
    <row r="56" spans="1:10">
      <c r="A56" t="str">
        <f ca="1">'organized input'!A615</f>
        <v>RB3</v>
      </c>
      <c r="B56" t="str">
        <f ca="1">'organized input'!B615</f>
        <v xml:space="preserve"> darrell THOMPSON</v>
      </c>
      <c r="C56" t="str">
        <f ca="1">'organized input'!C615</f>
        <v xml:space="preserve"> Face=0x9d</v>
      </c>
      <c r="D56" t="str">
        <f ca="1">'organized input'!D615</f>
        <v xml:space="preserve"> #39</v>
      </c>
      <c r="E56">
        <f ca="1">'organized input'!E615</f>
        <v>38</v>
      </c>
      <c r="F56">
        <f ca="1">'organized input'!F615</f>
        <v>69</v>
      </c>
      <c r="G56">
        <f ca="1">'organized input'!G615</f>
        <v>38</v>
      </c>
      <c r="H56">
        <f ca="1">'organized input'!H615</f>
        <v>31</v>
      </c>
      <c r="I56">
        <f ca="1">'organized input'!I615</f>
        <v>50</v>
      </c>
      <c r="J56">
        <f ca="1">'organized input'!J615</f>
        <v>19</v>
      </c>
    </row>
    <row r="57" spans="1:10">
      <c r="A57" t="str">
        <f ca="1">'organized input'!A621</f>
        <v>RB3</v>
      </c>
      <c r="B57" t="str">
        <f ca="1">'organized input'!B621</f>
        <v xml:space="preserve"> steve BROUSSARD</v>
      </c>
      <c r="C57" t="str">
        <f ca="1">'organized input'!C621</f>
        <v xml:space="preserve"> Face=0x9f</v>
      </c>
      <c r="D57" t="str">
        <f ca="1">'organized input'!D621</f>
        <v xml:space="preserve"> #34</v>
      </c>
      <c r="E57">
        <f ca="1">'organized input'!E621</f>
        <v>38</v>
      </c>
      <c r="F57">
        <f ca="1">'organized input'!F621</f>
        <v>69</v>
      </c>
      <c r="G57">
        <f ca="1">'organized input'!G621</f>
        <v>38</v>
      </c>
      <c r="H57">
        <f ca="1">'organized input'!H621</f>
        <v>25</v>
      </c>
      <c r="I57">
        <f ca="1">'organized input'!I621</f>
        <v>50</v>
      </c>
      <c r="J57">
        <f ca="1">'organized input'!J621</f>
        <v>31</v>
      </c>
    </row>
    <row r="58" spans="1:10">
      <c r="A58" t="str">
        <f ca="1">'organized input'!A623</f>
        <v>RB4</v>
      </c>
      <c r="B58" t="str">
        <f ca="1">'organized input'!B623</f>
        <v xml:space="preserve"> ken CLARK</v>
      </c>
      <c r="C58" t="str">
        <f ca="1">'organized input'!C623</f>
        <v xml:space="preserve"> Face=0xc6</v>
      </c>
      <c r="D58" t="str">
        <f ca="1">'organized input'!D623</f>
        <v xml:space="preserve"> #32</v>
      </c>
      <c r="E58">
        <f ca="1">'organized input'!E623</f>
        <v>38</v>
      </c>
      <c r="F58">
        <f ca="1">'organized input'!F623</f>
        <v>69</v>
      </c>
      <c r="G58">
        <f ca="1">'organized input'!G623</f>
        <v>38</v>
      </c>
      <c r="H58">
        <f ca="1">'organized input'!H623</f>
        <v>25</v>
      </c>
      <c r="I58">
        <f ca="1">'organized input'!I623</f>
        <v>50</v>
      </c>
      <c r="J58">
        <f ca="1">'organized input'!J623</f>
        <v>25</v>
      </c>
    </row>
    <row r="59" spans="1:10">
      <c r="A59" t="str">
        <f ca="1">'organized input'!A624</f>
        <v>RB4</v>
      </c>
      <c r="B59" t="str">
        <f ca="1">'organized input'!B624</f>
        <v xml:space="preserve"> troy STRADFORD</v>
      </c>
      <c r="C59" t="str">
        <f ca="1">'organized input'!C624</f>
        <v xml:space="preserve"> Face=0x8e</v>
      </c>
      <c r="D59" t="str">
        <f ca="1">'organized input'!D624</f>
        <v xml:space="preserve"> #23</v>
      </c>
      <c r="E59">
        <f ca="1">'organized input'!E624</f>
        <v>38</v>
      </c>
      <c r="F59">
        <f ca="1">'organized input'!F624</f>
        <v>69</v>
      </c>
      <c r="G59">
        <f ca="1">'organized input'!G624</f>
        <v>38</v>
      </c>
      <c r="H59">
        <f ca="1">'organized input'!H624</f>
        <v>25</v>
      </c>
      <c r="I59">
        <f ca="1">'organized input'!I624</f>
        <v>50</v>
      </c>
      <c r="J59">
        <f ca="1">'organized input'!J624</f>
        <v>38</v>
      </c>
    </row>
    <row r="60" spans="1:10">
      <c r="A60" t="str">
        <f ca="1">'organized input'!A627</f>
        <v>RB4</v>
      </c>
      <c r="B60" t="str">
        <f ca="1">'organized input'!B627</f>
        <v xml:space="preserve"> s. JENNINGS</v>
      </c>
      <c r="C60" t="str">
        <f ca="1">'organized input'!C627</f>
        <v xml:space="preserve"> Face=0xab</v>
      </c>
      <c r="D60" t="str">
        <f ca="1">'organized input'!D627</f>
        <v xml:space="preserve"> #36</v>
      </c>
      <c r="E60">
        <f ca="1">'organized input'!E627</f>
        <v>38</v>
      </c>
      <c r="F60">
        <f ca="1">'organized input'!F627</f>
        <v>69</v>
      </c>
      <c r="G60">
        <f ca="1">'organized input'!G627</f>
        <v>38</v>
      </c>
      <c r="H60">
        <f ca="1">'organized input'!H627</f>
        <v>25</v>
      </c>
      <c r="I60">
        <f ca="1">'organized input'!I627</f>
        <v>50</v>
      </c>
      <c r="J60">
        <f ca="1">'organized input'!J627</f>
        <v>25</v>
      </c>
    </row>
    <row r="61" spans="1:10">
      <c r="A61" t="str">
        <f ca="1">'organized input'!A629</f>
        <v>RB4</v>
      </c>
      <c r="B61" t="str">
        <f ca="1">'organized input'!B629</f>
        <v xml:space="preserve"> victor JONES</v>
      </c>
      <c r="C61" t="str">
        <f ca="1">'organized input'!C629</f>
        <v xml:space="preserve"> Face=0x83</v>
      </c>
      <c r="D61" t="str">
        <f ca="1">'organized input'!D629</f>
        <v xml:space="preserve"> #37</v>
      </c>
      <c r="E61">
        <f ca="1">'organized input'!E629</f>
        <v>38</v>
      </c>
      <c r="F61">
        <f ca="1">'organized input'!F629</f>
        <v>69</v>
      </c>
      <c r="G61">
        <f ca="1">'organized input'!G629</f>
        <v>38</v>
      </c>
      <c r="H61">
        <f ca="1">'organized input'!H629</f>
        <v>25</v>
      </c>
      <c r="I61">
        <f ca="1">'organized input'!I629</f>
        <v>81</v>
      </c>
      <c r="J61">
        <f ca="1">'organized input'!J629</f>
        <v>25</v>
      </c>
    </row>
    <row r="62" spans="1:10">
      <c r="A62" t="str">
        <f ca="1">'organized input'!A638</f>
        <v>RB4</v>
      </c>
      <c r="B62" t="str">
        <f ca="1">'organized input'!B638</f>
        <v xml:space="preserve"> robert DRUMMOND</v>
      </c>
      <c r="C62" t="str">
        <f ca="1">'organized input'!C638</f>
        <v xml:space="preserve"> Face=0x85</v>
      </c>
      <c r="D62" t="str">
        <f ca="1">'organized input'!D638</f>
        <v xml:space="preserve"> #36</v>
      </c>
      <c r="E62">
        <f ca="1">'organized input'!E638</f>
        <v>38</v>
      </c>
      <c r="F62">
        <f ca="1">'organized input'!F638</f>
        <v>69</v>
      </c>
      <c r="G62">
        <f ca="1">'organized input'!G638</f>
        <v>38</v>
      </c>
      <c r="H62">
        <f ca="1">'organized input'!H638</f>
        <v>31</v>
      </c>
      <c r="I62">
        <f ca="1">'organized input'!I638</f>
        <v>50</v>
      </c>
      <c r="J62">
        <f ca="1">'organized input'!J638</f>
        <v>25</v>
      </c>
    </row>
    <row r="63" spans="1:10">
      <c r="A63" t="str">
        <f ca="1">'organized input'!A639</f>
        <v>RB4</v>
      </c>
      <c r="B63" t="str">
        <f ca="1">'organized input'!B639</f>
        <v xml:space="preserve"> vai SIKAHEMA</v>
      </c>
      <c r="C63" t="str">
        <f ca="1">'organized input'!C639</f>
        <v xml:space="preserve"> Face=0x8a</v>
      </c>
      <c r="D63" t="str">
        <f ca="1">'organized input'!D639</f>
        <v xml:space="preserve"> #36</v>
      </c>
      <c r="E63">
        <f ca="1">'organized input'!E639</f>
        <v>44</v>
      </c>
      <c r="F63">
        <f ca="1">'organized input'!F639</f>
        <v>69</v>
      </c>
      <c r="G63">
        <f ca="1">'organized input'!G639</f>
        <v>38</v>
      </c>
      <c r="H63">
        <f ca="1">'organized input'!H639</f>
        <v>25</v>
      </c>
      <c r="I63">
        <f ca="1">'organized input'!I639</f>
        <v>50</v>
      </c>
      <c r="J63">
        <f ca="1">'organized input'!J639</f>
        <v>31</v>
      </c>
    </row>
    <row r="64" spans="1:10">
      <c r="A64" t="str">
        <f ca="1">'organized input'!A643</f>
        <v>RB4</v>
      </c>
      <c r="B64" t="str">
        <f ca="1">'organized input'!B643</f>
        <v xml:space="preserve"> herman FONTENOT</v>
      </c>
      <c r="C64" t="str">
        <f ca="1">'organized input'!C643</f>
        <v xml:space="preserve"> Face=0x8b</v>
      </c>
      <c r="D64" t="str">
        <f ca="1">'organized input'!D643</f>
        <v xml:space="preserve"> #27</v>
      </c>
      <c r="E64">
        <f ca="1">'organized input'!E643</f>
        <v>38</v>
      </c>
      <c r="F64">
        <f ca="1">'organized input'!F643</f>
        <v>69</v>
      </c>
      <c r="G64">
        <f ca="1">'organized input'!G643</f>
        <v>38</v>
      </c>
      <c r="H64">
        <f ca="1">'organized input'!H643</f>
        <v>25</v>
      </c>
      <c r="I64">
        <f ca="1">'organized input'!I643</f>
        <v>50</v>
      </c>
      <c r="J64">
        <f ca="1">'organized input'!J643</f>
        <v>38</v>
      </c>
    </row>
    <row r="65" spans="1:10">
      <c r="A65" t="str">
        <f ca="1">'organized input'!A645</f>
        <v>RB4</v>
      </c>
      <c r="B65" t="str">
        <f ca="1">'organized input'!B645</f>
        <v xml:space="preserve"> john HARVEY</v>
      </c>
      <c r="C65" t="str">
        <f ca="1">'organized input'!C645</f>
        <v xml:space="preserve"> Face=0x97</v>
      </c>
      <c r="D65" t="str">
        <f ca="1">'organized input'!D645</f>
        <v xml:space="preserve"> #26</v>
      </c>
      <c r="E65">
        <f ca="1">'organized input'!E645</f>
        <v>38</v>
      </c>
      <c r="F65">
        <f ca="1">'organized input'!F645</f>
        <v>69</v>
      </c>
      <c r="G65">
        <f ca="1">'organized input'!G645</f>
        <v>38</v>
      </c>
      <c r="H65">
        <f ca="1">'organized input'!H645</f>
        <v>25</v>
      </c>
      <c r="I65">
        <f ca="1">'organized input'!I645</f>
        <v>50</v>
      </c>
      <c r="J65">
        <f ca="1">'organized input'!J645</f>
        <v>25</v>
      </c>
    </row>
    <row r="66" spans="1:10">
      <c r="A66" t="str">
        <f ca="1">'organized input'!A649</f>
        <v>RB4</v>
      </c>
      <c r="B66" t="str">
        <f ca="1">'organized input'!B649</f>
        <v xml:space="preserve"> keith JONES</v>
      </c>
      <c r="C66" t="str">
        <f ca="1">'organized input'!C649</f>
        <v xml:space="preserve"> Face=0x99</v>
      </c>
      <c r="D66" t="str">
        <f ca="1">'organized input'!D649</f>
        <v xml:space="preserve"> #38</v>
      </c>
      <c r="E66">
        <f ca="1">'organized input'!E649</f>
        <v>38</v>
      </c>
      <c r="F66">
        <f ca="1">'organized input'!F649</f>
        <v>69</v>
      </c>
      <c r="G66">
        <f ca="1">'organized input'!G649</f>
        <v>38</v>
      </c>
      <c r="H66">
        <f ca="1">'organized input'!H649</f>
        <v>31</v>
      </c>
      <c r="I66">
        <f ca="1">'organized input'!I649</f>
        <v>50</v>
      </c>
      <c r="J66">
        <f ca="1">'organized input'!J649</f>
        <v>25</v>
      </c>
    </row>
    <row r="67" spans="1:10">
      <c r="A67" t="str">
        <f ca="1">'organized input'!A539</f>
        <v>RB1</v>
      </c>
      <c r="B67" t="str">
        <f ca="1">'organized input'!B539</f>
        <v xml:space="preserve"> ivy joe HUNTER</v>
      </c>
      <c r="C67" t="str">
        <f ca="1">'organized input'!C539</f>
        <v xml:space="preserve"> Face=0xc0</v>
      </c>
      <c r="D67" t="str">
        <f ca="1">'organized input'!D539</f>
        <v xml:space="preserve"> #45</v>
      </c>
      <c r="E67">
        <f ca="1">'organized input'!E539</f>
        <v>38</v>
      </c>
      <c r="F67">
        <f ca="1">'organized input'!F539</f>
        <v>69</v>
      </c>
      <c r="G67">
        <f ca="1">'organized input'!G539</f>
        <v>31</v>
      </c>
      <c r="H67">
        <f ca="1">'organized input'!H539</f>
        <v>50</v>
      </c>
      <c r="I67">
        <f ca="1">'organized input'!I539</f>
        <v>50</v>
      </c>
      <c r="J67">
        <f ca="1">'organized input'!J539</f>
        <v>25</v>
      </c>
    </row>
    <row r="68" spans="1:10">
      <c r="A68" t="str">
        <f ca="1">'organized input'!A544</f>
        <v>RB1</v>
      </c>
      <c r="B68" t="str">
        <f ca="1">'organized input'!B544</f>
        <v xml:space="preserve"> kevin MACK</v>
      </c>
      <c r="C68" t="str">
        <f ca="1">'organized input'!C544</f>
        <v xml:space="preserve"> Face=0xc0</v>
      </c>
      <c r="D68" t="str">
        <f ca="1">'organized input'!D544</f>
        <v xml:space="preserve"> #34</v>
      </c>
      <c r="E68">
        <f ca="1">'organized input'!E544</f>
        <v>44</v>
      </c>
      <c r="F68">
        <f ca="1">'organized input'!F544</f>
        <v>69</v>
      </c>
      <c r="G68">
        <f ca="1">'organized input'!G544</f>
        <v>31</v>
      </c>
      <c r="H68">
        <f ca="1">'organized input'!H544</f>
        <v>88</v>
      </c>
      <c r="I68">
        <f ca="1">'organized input'!I544</f>
        <v>50</v>
      </c>
      <c r="J68">
        <f ca="1">'organized input'!J544</f>
        <v>44</v>
      </c>
    </row>
    <row r="69" spans="1:10">
      <c r="A69" t="str">
        <f ca="1">'organized input'!A568</f>
        <v>RB2</v>
      </c>
      <c r="B69" t="str">
        <f ca="1">'organized input'!B568</f>
        <v xml:space="preserve"> tony PAIGE</v>
      </c>
      <c r="C69" t="str">
        <f ca="1">'organized input'!C568</f>
        <v xml:space="preserve"> Face=0xb4</v>
      </c>
      <c r="D69" t="str">
        <f ca="1">'organized input'!D568</f>
        <v xml:space="preserve"> #49</v>
      </c>
      <c r="E69">
        <f ca="1">'organized input'!E568</f>
        <v>44</v>
      </c>
      <c r="F69">
        <f ca="1">'organized input'!F568</f>
        <v>69</v>
      </c>
      <c r="G69">
        <f ca="1">'organized input'!G568</f>
        <v>31</v>
      </c>
      <c r="H69">
        <f ca="1">'organized input'!H568</f>
        <v>88</v>
      </c>
      <c r="I69">
        <f ca="1">'organized input'!I568</f>
        <v>50</v>
      </c>
      <c r="J69">
        <f ca="1">'organized input'!J568</f>
        <v>44</v>
      </c>
    </row>
    <row r="70" spans="1:10">
      <c r="A70" t="str">
        <f ca="1">'organized input'!A569</f>
        <v>RB2</v>
      </c>
      <c r="B70" t="str">
        <f ca="1">'organized input'!B569</f>
        <v xml:space="preserve"> john STEPHENS</v>
      </c>
      <c r="C70" t="str">
        <f ca="1">'organized input'!C569</f>
        <v xml:space="preserve"> Face=0x84</v>
      </c>
      <c r="D70" t="str">
        <f ca="1">'organized input'!D569</f>
        <v xml:space="preserve"> #44</v>
      </c>
      <c r="E70">
        <f ca="1">'organized input'!E569</f>
        <v>44</v>
      </c>
      <c r="F70">
        <f ca="1">'organized input'!F569</f>
        <v>69</v>
      </c>
      <c r="G70">
        <f ca="1">'organized input'!G569</f>
        <v>31</v>
      </c>
      <c r="H70">
        <f ca="1">'organized input'!H569</f>
        <v>50</v>
      </c>
      <c r="I70">
        <f ca="1">'organized input'!I569</f>
        <v>50</v>
      </c>
      <c r="J70">
        <f ca="1">'organized input'!J569</f>
        <v>31</v>
      </c>
    </row>
    <row r="71" spans="1:10">
      <c r="A71" t="str">
        <f ca="1">'organized input'!A571</f>
        <v>RB2</v>
      </c>
      <c r="B71" t="str">
        <f ca="1">'organized input'!B571</f>
        <v xml:space="preserve"> ickey WOODS</v>
      </c>
      <c r="C71" t="str">
        <f ca="1">'organized input'!C571</f>
        <v xml:space="preserve"> Face=0xc5</v>
      </c>
      <c r="D71" t="str">
        <f ca="1">'organized input'!D571</f>
        <v xml:space="preserve"> #30</v>
      </c>
      <c r="E71">
        <f ca="1">'organized input'!E571</f>
        <v>44</v>
      </c>
      <c r="F71">
        <f ca="1">'organized input'!F571</f>
        <v>69</v>
      </c>
      <c r="G71">
        <f ca="1">'organized input'!G571</f>
        <v>31</v>
      </c>
      <c r="H71">
        <f ca="1">'organized input'!H571</f>
        <v>81</v>
      </c>
      <c r="I71">
        <f ca="1">'organized input'!I571</f>
        <v>50</v>
      </c>
      <c r="J71">
        <f ca="1">'organized input'!J571</f>
        <v>31</v>
      </c>
    </row>
    <row r="72" spans="1:10">
      <c r="A72" t="str">
        <f ca="1">'organized input'!A576</f>
        <v>RB2</v>
      </c>
      <c r="B72" t="str">
        <f ca="1">'organized input'!B576</f>
        <v xml:space="preserve"> barry WORD</v>
      </c>
      <c r="C72" t="str">
        <f ca="1">'organized input'!C576</f>
        <v xml:space="preserve"> Face=0xd2</v>
      </c>
      <c r="D72" t="str">
        <f ca="1">'organized input'!D576</f>
        <v xml:space="preserve"> #23</v>
      </c>
      <c r="E72">
        <f ca="1">'organized input'!E576</f>
        <v>50</v>
      </c>
      <c r="F72">
        <f ca="1">'organized input'!F576</f>
        <v>69</v>
      </c>
      <c r="G72">
        <f ca="1">'organized input'!G576</f>
        <v>31</v>
      </c>
      <c r="H72">
        <f ca="1">'organized input'!H576</f>
        <v>75</v>
      </c>
      <c r="I72">
        <f ca="1">'organized input'!I576</f>
        <v>50</v>
      </c>
      <c r="J72">
        <f ca="1">'organized input'!J576</f>
        <v>19</v>
      </c>
    </row>
    <row r="73" spans="1:10">
      <c r="A73" t="str">
        <f ca="1">'organized input'!A582</f>
        <v>RB2</v>
      </c>
      <c r="B73" t="str">
        <f ca="1">'organized input'!B582</f>
        <v xml:space="preserve"> keith BYARS</v>
      </c>
      <c r="C73" t="str">
        <f ca="1">'organized input'!C582</f>
        <v xml:space="preserve"> Face=0x8f</v>
      </c>
      <c r="D73" t="str">
        <f ca="1">'organized input'!D582</f>
        <v xml:space="preserve"> #41</v>
      </c>
      <c r="E73">
        <f ca="1">'organized input'!E582</f>
        <v>38</v>
      </c>
      <c r="F73">
        <f ca="1">'organized input'!F582</f>
        <v>69</v>
      </c>
      <c r="G73">
        <f ca="1">'organized input'!G582</f>
        <v>31</v>
      </c>
      <c r="H73">
        <f ca="1">'organized input'!H582</f>
        <v>38</v>
      </c>
      <c r="I73">
        <f ca="1">'organized input'!I582</f>
        <v>50</v>
      </c>
      <c r="J73">
        <f ca="1">'organized input'!J582</f>
        <v>69</v>
      </c>
    </row>
    <row r="74" spans="1:10">
      <c r="A74" t="str">
        <f ca="1">'organized input'!A595</f>
        <v>RB3</v>
      </c>
      <c r="B74" t="str">
        <f ca="1">'organized input'!B595</f>
        <v xml:space="preserve"> anthony JOHNSON</v>
      </c>
      <c r="C74" t="str">
        <f ca="1">'organized input'!C595</f>
        <v xml:space="preserve"> Face=0x92</v>
      </c>
      <c r="D74" t="str">
        <f ca="1">'organized input'!D595</f>
        <v xml:space="preserve"> #23</v>
      </c>
      <c r="E74">
        <f ca="1">'organized input'!E595</f>
        <v>38</v>
      </c>
      <c r="F74">
        <f ca="1">'organized input'!F595</f>
        <v>69</v>
      </c>
      <c r="G74">
        <f ca="1">'organized input'!G595</f>
        <v>31</v>
      </c>
      <c r="H74">
        <f ca="1">'organized input'!H595</f>
        <v>25</v>
      </c>
      <c r="I74">
        <f ca="1">'organized input'!I595</f>
        <v>50</v>
      </c>
      <c r="J74">
        <f ca="1">'organized input'!J595</f>
        <v>25</v>
      </c>
    </row>
    <row r="75" spans="1:10">
      <c r="A75" t="str">
        <f ca="1">'organized input'!A597</f>
        <v>RB3</v>
      </c>
      <c r="B75" t="str">
        <f ca="1">'organized input'!B597</f>
        <v xml:space="preserve"> george ADAMS</v>
      </c>
      <c r="C75" t="str">
        <f ca="1">'organized input'!C597</f>
        <v xml:space="preserve"> Face=0xc3</v>
      </c>
      <c r="D75" t="str">
        <f ca="1">'organized input'!D597</f>
        <v xml:space="preserve"> #33</v>
      </c>
      <c r="E75">
        <f ca="1">'organized input'!E597</f>
        <v>38</v>
      </c>
      <c r="F75">
        <f ca="1">'organized input'!F597</f>
        <v>69</v>
      </c>
      <c r="G75">
        <f ca="1">'organized input'!G597</f>
        <v>31</v>
      </c>
      <c r="H75">
        <f ca="1">'organized input'!H597</f>
        <v>31</v>
      </c>
      <c r="I75">
        <f ca="1">'organized input'!I597</f>
        <v>50</v>
      </c>
      <c r="J75">
        <f ca="1">'organized input'!J597</f>
        <v>25</v>
      </c>
    </row>
    <row r="76" spans="1:10">
      <c r="A76" t="str">
        <f ca="1">'organized input'!A598</f>
        <v>RB3</v>
      </c>
      <c r="B76" t="str">
        <f ca="1">'organized input'!B598</f>
        <v xml:space="preserve"> brad BAXTER</v>
      </c>
      <c r="C76" t="str">
        <f ca="1">'organized input'!C598</f>
        <v xml:space="preserve"> Face=0x90</v>
      </c>
      <c r="D76" t="str">
        <f ca="1">'organized input'!D598</f>
        <v xml:space="preserve"> #30</v>
      </c>
      <c r="E76">
        <f ca="1">'organized input'!E598</f>
        <v>44</v>
      </c>
      <c r="F76">
        <f ca="1">'organized input'!F598</f>
        <v>69</v>
      </c>
      <c r="G76">
        <f ca="1">'organized input'!G598</f>
        <v>31</v>
      </c>
      <c r="H76">
        <f ca="1">'organized input'!H598</f>
        <v>31</v>
      </c>
      <c r="I76">
        <f ca="1">'organized input'!I598</f>
        <v>50</v>
      </c>
      <c r="J76">
        <f ca="1">'organized input'!J598</f>
        <v>25</v>
      </c>
    </row>
    <row r="77" spans="1:10">
      <c r="A77" t="str">
        <f ca="1">'organized input'!A608</f>
        <v>RB3</v>
      </c>
      <c r="B77" t="str">
        <f ca="1">'organized input'!B608</f>
        <v xml:space="preserve"> gerald RIGGS</v>
      </c>
      <c r="C77" t="str">
        <f ca="1">'organized input'!C608</f>
        <v xml:space="preserve"> Face=0xbf</v>
      </c>
      <c r="D77" t="str">
        <f ca="1">'organized input'!D608</f>
        <v xml:space="preserve"> #37</v>
      </c>
      <c r="E77">
        <f ca="1">'organized input'!E608</f>
        <v>44</v>
      </c>
      <c r="F77">
        <f ca="1">'organized input'!F608</f>
        <v>69</v>
      </c>
      <c r="G77">
        <f ca="1">'organized input'!G608</f>
        <v>31</v>
      </c>
      <c r="H77">
        <f ca="1">'organized input'!H608</f>
        <v>81</v>
      </c>
      <c r="I77">
        <f ca="1">'organized input'!I608</f>
        <v>81</v>
      </c>
      <c r="J77">
        <f ca="1">'organized input'!J608</f>
        <v>19</v>
      </c>
    </row>
    <row r="78" spans="1:10">
      <c r="A78" t="str">
        <f ca="1">'organized input'!A610</f>
        <v>RB3</v>
      </c>
      <c r="B78" t="str">
        <f ca="1">'organized input'!B610</f>
        <v xml:space="preserve"> anthony TONEY</v>
      </c>
      <c r="C78" t="str">
        <f ca="1">'organized input'!C610</f>
        <v xml:space="preserve"> Face=0xc5</v>
      </c>
      <c r="D78" t="str">
        <f ca="1">'organized input'!D610</f>
        <v xml:space="preserve"> #25</v>
      </c>
      <c r="E78">
        <f ca="1">'organized input'!E610</f>
        <v>38</v>
      </c>
      <c r="F78">
        <f ca="1">'organized input'!F610</f>
        <v>69</v>
      </c>
      <c r="G78">
        <f ca="1">'organized input'!G610</f>
        <v>31</v>
      </c>
      <c r="H78">
        <f ca="1">'organized input'!H610</f>
        <v>38</v>
      </c>
      <c r="I78">
        <f ca="1">'organized input'!I610</f>
        <v>50</v>
      </c>
      <c r="J78">
        <f ca="1">'organized input'!J610</f>
        <v>25</v>
      </c>
    </row>
    <row r="79" spans="1:10">
      <c r="A79" t="str">
        <f ca="1">'organized input'!A613</f>
        <v>RB3</v>
      </c>
      <c r="B79" t="str">
        <f ca="1">'organized input'!B613</f>
        <v xml:space="preserve"> mark GREEN</v>
      </c>
      <c r="C79" t="str">
        <f ca="1">'organized input'!C613</f>
        <v xml:space="preserve"> Face=0xa1</v>
      </c>
      <c r="D79" t="str">
        <f ca="1">'organized input'!D613</f>
        <v xml:space="preserve"> #31</v>
      </c>
      <c r="E79">
        <f ca="1">'organized input'!E613</f>
        <v>38</v>
      </c>
      <c r="F79">
        <f ca="1">'organized input'!F613</f>
        <v>69</v>
      </c>
      <c r="G79">
        <f ca="1">'organized input'!G613</f>
        <v>31</v>
      </c>
      <c r="H79">
        <f ca="1">'organized input'!H613</f>
        <v>25</v>
      </c>
      <c r="I79">
        <f ca="1">'organized input'!I613</f>
        <v>50</v>
      </c>
      <c r="J79">
        <f ca="1">'organized input'!J613</f>
        <v>25</v>
      </c>
    </row>
    <row r="80" spans="1:10">
      <c r="A80" t="str">
        <f ca="1">'organized input'!A614</f>
        <v>RB3</v>
      </c>
      <c r="B80" t="str">
        <f ca="1">'organized input'!B614</f>
        <v xml:space="preserve"> james WILDER</v>
      </c>
      <c r="C80" t="str">
        <f ca="1">'organized input'!C614</f>
        <v xml:space="preserve"> Face=0x98</v>
      </c>
      <c r="D80" t="str">
        <f ca="1">'organized input'!D614</f>
        <v xml:space="preserve"> #34</v>
      </c>
      <c r="E80">
        <f ca="1">'organized input'!E614</f>
        <v>44</v>
      </c>
      <c r="F80">
        <f ca="1">'organized input'!F614</f>
        <v>69</v>
      </c>
      <c r="G80">
        <f ca="1">'organized input'!G614</f>
        <v>31</v>
      </c>
      <c r="H80">
        <f ca="1">'organized input'!H614</f>
        <v>25</v>
      </c>
      <c r="I80">
        <f ca="1">'organized input'!I614</f>
        <v>50</v>
      </c>
      <c r="J80">
        <f ca="1">'organized input'!J614</f>
        <v>25</v>
      </c>
    </row>
    <row r="81" spans="1:10">
      <c r="A81" t="str">
        <f ca="1">'organized input'!A616</f>
        <v>RB3</v>
      </c>
      <c r="B81" t="str">
        <f ca="1">'organized input'!B616</f>
        <v xml:space="preserve"> jessie CLARK</v>
      </c>
      <c r="C81" t="str">
        <f ca="1">'organized input'!C616</f>
        <v xml:space="preserve"> Face=0x8b</v>
      </c>
      <c r="D81" t="str">
        <f ca="1">'organized input'!D616</f>
        <v xml:space="preserve"> #33</v>
      </c>
      <c r="E81">
        <f ca="1">'organized input'!E616</f>
        <v>38</v>
      </c>
      <c r="F81">
        <f ca="1">'organized input'!F616</f>
        <v>69</v>
      </c>
      <c r="G81">
        <f ca="1">'organized input'!G616</f>
        <v>31</v>
      </c>
      <c r="H81">
        <f ca="1">'organized input'!H616</f>
        <v>31</v>
      </c>
      <c r="I81">
        <f ca="1">'organized input'!I616</f>
        <v>50</v>
      </c>
      <c r="J81">
        <f ca="1">'organized input'!J616</f>
        <v>25</v>
      </c>
    </row>
    <row r="82" spans="1:10">
      <c r="A82" t="str">
        <f ca="1">'organized input'!A617</f>
        <v>RB3</v>
      </c>
      <c r="B82" t="str">
        <f ca="1">'organized input'!B617</f>
        <v xml:space="preserve"> bruce PERKINS</v>
      </c>
      <c r="C82" t="str">
        <f ca="1">'organized input'!C617</f>
        <v xml:space="preserve"> Face=0x80</v>
      </c>
      <c r="D82" t="str">
        <f ca="1">'organized input'!D617</f>
        <v xml:space="preserve"> #32</v>
      </c>
      <c r="E82">
        <f ca="1">'organized input'!E617</f>
        <v>38</v>
      </c>
      <c r="F82">
        <f ca="1">'organized input'!F617</f>
        <v>69</v>
      </c>
      <c r="G82">
        <f ca="1">'organized input'!G617</f>
        <v>31</v>
      </c>
      <c r="H82">
        <f ca="1">'organized input'!H617</f>
        <v>31</v>
      </c>
      <c r="I82">
        <f ca="1">'organized input'!I617</f>
        <v>50</v>
      </c>
      <c r="J82">
        <f ca="1">'organized input'!J617</f>
        <v>25</v>
      </c>
    </row>
    <row r="83" spans="1:10">
      <c r="A83" t="str">
        <f ca="1">'organized input'!A625</f>
        <v>RB4</v>
      </c>
      <c r="B83" t="str">
        <f ca="1">'organized input'!B625</f>
        <v xml:space="preserve"> mosi TATUPU</v>
      </c>
      <c r="C83" t="str">
        <f ca="1">'organized input'!C625</f>
        <v xml:space="preserve"> Face=0x47</v>
      </c>
      <c r="D83" t="str">
        <f ca="1">'organized input'!D625</f>
        <v xml:space="preserve"> #30</v>
      </c>
      <c r="E83">
        <f ca="1">'organized input'!E625</f>
        <v>38</v>
      </c>
      <c r="F83">
        <f ca="1">'organized input'!F625</f>
        <v>69</v>
      </c>
      <c r="G83">
        <f ca="1">'organized input'!G625</f>
        <v>31</v>
      </c>
      <c r="H83">
        <f ca="1">'organized input'!H625</f>
        <v>31</v>
      </c>
      <c r="I83">
        <f ca="1">'organized input'!I625</f>
        <v>50</v>
      </c>
      <c r="J83">
        <f ca="1">'organized input'!J625</f>
        <v>25</v>
      </c>
    </row>
    <row r="84" spans="1:10">
      <c r="A84" t="str">
        <f ca="1">'organized input'!A630</f>
        <v>RB4</v>
      </c>
      <c r="B84" t="str">
        <f ca="1">'organized input'!B630</f>
        <v xml:space="preserve"> richard BELL</v>
      </c>
      <c r="C84" t="str">
        <f ca="1">'organized input'!C630</f>
        <v xml:space="preserve"> Face=0xc3</v>
      </c>
      <c r="D84" t="str">
        <f ca="1">'organized input'!D630</f>
        <v xml:space="preserve"> #21</v>
      </c>
      <c r="E84">
        <f ca="1">'organized input'!E630</f>
        <v>38</v>
      </c>
      <c r="F84">
        <f ca="1">'organized input'!F630</f>
        <v>69</v>
      </c>
      <c r="G84">
        <f ca="1">'organized input'!G630</f>
        <v>31</v>
      </c>
      <c r="H84">
        <f ca="1">'organized input'!H630</f>
        <v>19</v>
      </c>
      <c r="I84">
        <f ca="1">'organized input'!I630</f>
        <v>81</v>
      </c>
      <c r="J84">
        <f ca="1">'organized input'!J630</f>
        <v>25</v>
      </c>
    </row>
    <row r="85" spans="1:10">
      <c r="A85" t="str">
        <f ca="1">'organized input'!A633</f>
        <v>RB4</v>
      </c>
      <c r="B85" t="str">
        <f ca="1">'organized input'!B633</f>
        <v xml:space="preserve"> greg BELL</v>
      </c>
      <c r="C85" t="str">
        <f ca="1">'organized input'!C633</f>
        <v xml:space="preserve"> Face=0xa6</v>
      </c>
      <c r="D85" t="str">
        <f ca="1">'organized input'!D633</f>
        <v xml:space="preserve"> #28</v>
      </c>
      <c r="E85">
        <f ca="1">'organized input'!E633</f>
        <v>44</v>
      </c>
      <c r="F85">
        <f ca="1">'organized input'!F633</f>
        <v>69</v>
      </c>
      <c r="G85">
        <f ca="1">'organized input'!G633</f>
        <v>31</v>
      </c>
      <c r="H85">
        <f ca="1">'organized input'!H633</f>
        <v>38</v>
      </c>
      <c r="I85">
        <f ca="1">'organized input'!I633</f>
        <v>50</v>
      </c>
      <c r="J85">
        <f ca="1">'organized input'!J633</f>
        <v>19</v>
      </c>
    </row>
    <row r="86" spans="1:10">
      <c r="A86" t="str">
        <f ca="1">'organized input'!A634</f>
        <v>RB4</v>
      </c>
      <c r="B86" t="str">
        <f ca="1">'organized input'!B634</f>
        <v xml:space="preserve"> ronnie HARMON</v>
      </c>
      <c r="C86" t="str">
        <f ca="1">'organized input'!C634</f>
        <v xml:space="preserve"> Face=0xbc</v>
      </c>
      <c r="D86" t="str">
        <f ca="1">'organized input'!D634</f>
        <v xml:space="preserve"> #33</v>
      </c>
      <c r="E86">
        <f ca="1">'organized input'!E634</f>
        <v>38</v>
      </c>
      <c r="F86">
        <f ca="1">'organized input'!F634</f>
        <v>69</v>
      </c>
      <c r="G86">
        <f ca="1">'organized input'!G634</f>
        <v>31</v>
      </c>
      <c r="H86">
        <f ca="1">'organized input'!H634</f>
        <v>25</v>
      </c>
      <c r="I86">
        <f ca="1">'organized input'!I634</f>
        <v>50</v>
      </c>
      <c r="J86">
        <f ca="1">'organized input'!J634</f>
        <v>50</v>
      </c>
    </row>
    <row r="87" spans="1:10">
      <c r="A87" t="str">
        <f ca="1">'organized input'!A637</f>
        <v>RB4</v>
      </c>
      <c r="B87" t="str">
        <f ca="1">'organized input'!B637</f>
        <v xml:space="preserve"> rodney HAMPTON</v>
      </c>
      <c r="C87" t="str">
        <f ca="1">'organized input'!C637</f>
        <v xml:space="preserve"> Face=0xb2</v>
      </c>
      <c r="D87" t="str">
        <f ca="1">'organized input'!D637</f>
        <v xml:space="preserve"> #27</v>
      </c>
      <c r="E87">
        <f ca="1">'organized input'!E637</f>
        <v>38</v>
      </c>
      <c r="F87">
        <f ca="1">'organized input'!F637</f>
        <v>69</v>
      </c>
      <c r="G87">
        <f ca="1">'organized input'!G637</f>
        <v>31</v>
      </c>
      <c r="H87">
        <f ca="1">'organized input'!H637</f>
        <v>38</v>
      </c>
      <c r="I87">
        <f ca="1">'organized input'!I637</f>
        <v>63</v>
      </c>
      <c r="J87">
        <f ca="1">'organized input'!J637</f>
        <v>38</v>
      </c>
    </row>
    <row r="88" spans="1:10">
      <c r="A88" t="str">
        <f ca="1">'organized input'!A640</f>
        <v>RB4</v>
      </c>
      <c r="B88" t="str">
        <f ca="1">'organized input'!B640</f>
        <v xml:space="preserve"> robert PERRYMAN</v>
      </c>
      <c r="C88" t="str">
        <f ca="1">'organized input'!C640</f>
        <v xml:space="preserve"> Face=0xa3</v>
      </c>
      <c r="D88" t="str">
        <f ca="1">'organized input'!D640</f>
        <v xml:space="preserve"> #39</v>
      </c>
      <c r="E88">
        <f ca="1">'organized input'!E640</f>
        <v>38</v>
      </c>
      <c r="F88">
        <f ca="1">'organized input'!F640</f>
        <v>69</v>
      </c>
      <c r="G88">
        <f ca="1">'organized input'!G640</f>
        <v>31</v>
      </c>
      <c r="H88">
        <f ca="1">'organized input'!H640</f>
        <v>38</v>
      </c>
      <c r="I88">
        <f ca="1">'organized input'!I640</f>
        <v>50</v>
      </c>
      <c r="J88">
        <f ca="1">'organized input'!J640</f>
        <v>25</v>
      </c>
    </row>
    <row r="89" spans="1:10">
      <c r="A89" t="str">
        <f ca="1">'organized input'!A644</f>
        <v>RB4</v>
      </c>
      <c r="B89" t="str">
        <f ca="1">'organized input'!B644</f>
        <v xml:space="preserve"> alfred ANDERSON</v>
      </c>
      <c r="C89" t="str">
        <f ca="1">'organized input'!C644</f>
        <v xml:space="preserve"> Face=0x8d</v>
      </c>
      <c r="D89" t="str">
        <f ca="1">'organized input'!D644</f>
        <v xml:space="preserve"> #46</v>
      </c>
      <c r="E89">
        <f ca="1">'organized input'!E644</f>
        <v>38</v>
      </c>
      <c r="F89">
        <f ca="1">'organized input'!F644</f>
        <v>69</v>
      </c>
      <c r="G89">
        <f ca="1">'organized input'!G644</f>
        <v>31</v>
      </c>
      <c r="H89">
        <f ca="1">'organized input'!H644</f>
        <v>31</v>
      </c>
      <c r="I89">
        <f ca="1">'organized input'!I644</f>
        <v>50</v>
      </c>
      <c r="J89">
        <f ca="1">'organized input'!J644</f>
        <v>25</v>
      </c>
    </row>
    <row r="90" spans="1:10">
      <c r="A90" t="str">
        <f ca="1">'organized input'!A541</f>
        <v>RB1</v>
      </c>
      <c r="B90" t="str">
        <f ca="1">'organized input'!B541</f>
        <v xml:space="preserve"> marvin ALLEN</v>
      </c>
      <c r="C90" t="str">
        <f ca="1">'organized input'!C541</f>
        <v xml:space="preserve"> Face=0x92</v>
      </c>
      <c r="D90" t="str">
        <f ca="1">'organized input'!D541</f>
        <v xml:space="preserve"> #39</v>
      </c>
      <c r="E90">
        <f ca="1">'organized input'!E541</f>
        <v>44</v>
      </c>
      <c r="F90">
        <f ca="1">'organized input'!F541</f>
        <v>69</v>
      </c>
      <c r="G90">
        <f ca="1">'organized input'!G541</f>
        <v>25</v>
      </c>
      <c r="H90">
        <f ca="1">'organized input'!H541</f>
        <v>38</v>
      </c>
      <c r="I90">
        <f ca="1">'organized input'!I541</f>
        <v>50</v>
      </c>
      <c r="J90">
        <f ca="1">'organized input'!J541</f>
        <v>25</v>
      </c>
    </row>
    <row r="91" spans="1:10">
      <c r="A91" t="str">
        <f ca="1">'organized input'!A557</f>
        <v>RB1</v>
      </c>
      <c r="B91" t="str">
        <f ca="1">'organized input'!B557</f>
        <v xml:space="preserve"> brad MUSTER</v>
      </c>
      <c r="C91" t="str">
        <f ca="1">'organized input'!C557</f>
        <v xml:space="preserve"> Face=0x40</v>
      </c>
      <c r="D91" t="str">
        <f ca="1">'organized input'!D557</f>
        <v xml:space="preserve"> #25</v>
      </c>
      <c r="E91">
        <f ca="1">'organized input'!E557</f>
        <v>44</v>
      </c>
      <c r="F91">
        <f ca="1">'organized input'!F557</f>
        <v>69</v>
      </c>
      <c r="G91">
        <f ca="1">'organized input'!G557</f>
        <v>25</v>
      </c>
      <c r="H91">
        <f ca="1">'organized input'!H557</f>
        <v>94</v>
      </c>
      <c r="I91">
        <f ca="1">'organized input'!I557</f>
        <v>50</v>
      </c>
      <c r="J91">
        <f ca="1">'organized input'!J557</f>
        <v>56</v>
      </c>
    </row>
    <row r="92" spans="1:10">
      <c r="A92" t="str">
        <f ca="1">'organized input'!A564</f>
        <v>RB1</v>
      </c>
      <c r="B92" t="str">
        <f ca="1">'organized input'!B564</f>
        <v xml:space="preserve"> craig HEYWARD</v>
      </c>
      <c r="C92" t="str">
        <f ca="1">'organized input'!C564</f>
        <v xml:space="preserve"> Face=0xb8</v>
      </c>
      <c r="D92" t="str">
        <f ca="1">'organized input'!D564</f>
        <v xml:space="preserve"> #34</v>
      </c>
      <c r="E92">
        <f ca="1">'organized input'!E564</f>
        <v>44</v>
      </c>
      <c r="F92">
        <f ca="1">'organized input'!F564</f>
        <v>69</v>
      </c>
      <c r="G92">
        <f ca="1">'organized input'!G564</f>
        <v>25</v>
      </c>
      <c r="H92">
        <f ca="1">'organized input'!H564</f>
        <v>94</v>
      </c>
      <c r="I92">
        <f ca="1">'organized input'!I564</f>
        <v>50</v>
      </c>
      <c r="J92">
        <f ca="1">'organized input'!J564</f>
        <v>31</v>
      </c>
    </row>
    <row r="93" spans="1:10">
      <c r="A93" t="str">
        <f ca="1">'organized input'!A566</f>
        <v>RB2</v>
      </c>
      <c r="B93" t="str">
        <f ca="1">'organized input'!B566</f>
        <v xml:space="preserve"> jamie MUELLER</v>
      </c>
      <c r="C93" t="str">
        <f ca="1">'organized input'!C566</f>
        <v xml:space="preserve"> Face=0x51</v>
      </c>
      <c r="D93" t="str">
        <f ca="1">'organized input'!D566</f>
        <v xml:space="preserve"> #41</v>
      </c>
      <c r="E93">
        <f ca="1">'organized input'!E566</f>
        <v>44</v>
      </c>
      <c r="F93">
        <f ca="1">'organized input'!F566</f>
        <v>69</v>
      </c>
      <c r="G93">
        <f ca="1">'organized input'!G566</f>
        <v>25</v>
      </c>
      <c r="H93">
        <f ca="1">'organized input'!H566</f>
        <v>88</v>
      </c>
      <c r="I93">
        <f ca="1">'organized input'!I566</f>
        <v>50</v>
      </c>
      <c r="J93">
        <f ca="1">'organized input'!J566</f>
        <v>25</v>
      </c>
    </row>
    <row r="94" spans="1:10">
      <c r="A94" t="str">
        <f ca="1">'organized input'!A575</f>
        <v>RB2</v>
      </c>
      <c r="B94" t="str">
        <f ca="1">'organized input'!B575</f>
        <v xml:space="preserve"> steve SEWELL</v>
      </c>
      <c r="C94" t="str">
        <f ca="1">'organized input'!C575</f>
        <v xml:space="preserve"> Face=0x83</v>
      </c>
      <c r="D94" t="str">
        <f ca="1">'organized input'!D575</f>
        <v xml:space="preserve"> #30</v>
      </c>
      <c r="E94">
        <f ca="1">'organized input'!E575</f>
        <v>38</v>
      </c>
      <c r="F94">
        <f ca="1">'organized input'!F575</f>
        <v>69</v>
      </c>
      <c r="G94">
        <f ca="1">'organized input'!G575</f>
        <v>25</v>
      </c>
      <c r="H94">
        <f ca="1">'organized input'!H575</f>
        <v>25</v>
      </c>
      <c r="I94">
        <f ca="1">'organized input'!I575</f>
        <v>50</v>
      </c>
      <c r="J94">
        <f ca="1">'organized input'!J575</f>
        <v>50</v>
      </c>
    </row>
    <row r="95" spans="1:10">
      <c r="A95" t="str">
        <f ca="1">'organized input'!A578</f>
        <v>RB2</v>
      </c>
      <c r="B95" t="str">
        <f ca="1">'organized input'!B578</f>
        <v xml:space="preserve"> rod BERNSTINE</v>
      </c>
      <c r="C95" t="str">
        <f ca="1">'organized input'!C578</f>
        <v xml:space="preserve"> Face=0x82</v>
      </c>
      <c r="D95" t="str">
        <f ca="1">'organized input'!D578</f>
        <v xml:space="preserve"> #82</v>
      </c>
      <c r="E95">
        <f ca="1">'organized input'!E578</f>
        <v>44</v>
      </c>
      <c r="F95">
        <f ca="1">'organized input'!F578</f>
        <v>69</v>
      </c>
      <c r="G95">
        <f ca="1">'organized input'!G578</f>
        <v>25</v>
      </c>
      <c r="H95">
        <f ca="1">'organized input'!H578</f>
        <v>44</v>
      </c>
      <c r="I95">
        <f ca="1">'organized input'!I578</f>
        <v>50</v>
      </c>
      <c r="J95">
        <f ca="1">'organized input'!J578</f>
        <v>19</v>
      </c>
    </row>
    <row r="96" spans="1:10">
      <c r="A96" t="str">
        <f ca="1">'organized input'!A579</f>
        <v>RB2</v>
      </c>
      <c r="B96" t="str">
        <f ca="1">'organized input'!B579</f>
        <v xml:space="preserve"> derrick FENNER</v>
      </c>
      <c r="C96" t="str">
        <f ca="1">'organized input'!C579</f>
        <v xml:space="preserve"> Face=0x92</v>
      </c>
      <c r="D96" t="str">
        <f ca="1">'organized input'!D579</f>
        <v xml:space="preserve"> #44</v>
      </c>
      <c r="E96">
        <f ca="1">'organized input'!E579</f>
        <v>56</v>
      </c>
      <c r="F96">
        <f ca="1">'organized input'!F579</f>
        <v>69</v>
      </c>
      <c r="G96">
        <f ca="1">'organized input'!G579</f>
        <v>25</v>
      </c>
      <c r="H96">
        <f ca="1">'organized input'!H579</f>
        <v>75</v>
      </c>
      <c r="I96">
        <f ca="1">'organized input'!I579</f>
        <v>50</v>
      </c>
      <c r="J96">
        <f ca="1">'organized input'!J579</f>
        <v>25</v>
      </c>
    </row>
    <row r="97" spans="1:10">
      <c r="A97" t="str">
        <f ca="1">'organized input'!A584</f>
        <v>RB2</v>
      </c>
      <c r="B97" t="str">
        <f ca="1">'organized input'!B584</f>
        <v xml:space="preserve"> tommie AGEE</v>
      </c>
      <c r="C97" t="str">
        <f ca="1">'organized input'!C584</f>
        <v xml:space="preserve"> Face=0xc9</v>
      </c>
      <c r="D97" t="str">
        <f ca="1">'organized input'!D584</f>
        <v xml:space="preserve"> #34</v>
      </c>
      <c r="E97">
        <f ca="1">'organized input'!E584</f>
        <v>38</v>
      </c>
      <c r="F97">
        <f ca="1">'organized input'!F584</f>
        <v>69</v>
      </c>
      <c r="G97">
        <f ca="1">'organized input'!G584</f>
        <v>25</v>
      </c>
      <c r="H97">
        <f ca="1">'organized input'!H584</f>
        <v>44</v>
      </c>
      <c r="I97">
        <f ca="1">'organized input'!I584</f>
        <v>50</v>
      </c>
      <c r="J97">
        <f ca="1">'organized input'!J584</f>
        <v>44</v>
      </c>
    </row>
    <row r="98" spans="1:10">
      <c r="A98" t="str">
        <f ca="1">'organized input'!A587</f>
        <v>RB2</v>
      </c>
      <c r="B98" t="str">
        <f ca="1">'organized input'!B587</f>
        <v xml:space="preserve"> michael HADDIX</v>
      </c>
      <c r="C98" t="str">
        <f ca="1">'organized input'!C587</f>
        <v xml:space="preserve"> Face=0x98</v>
      </c>
      <c r="D98" t="str">
        <f ca="1">'organized input'!D587</f>
        <v xml:space="preserve"> #35</v>
      </c>
      <c r="E98">
        <f ca="1">'organized input'!E587</f>
        <v>38</v>
      </c>
      <c r="F98">
        <f ca="1">'organized input'!F587</f>
        <v>69</v>
      </c>
      <c r="G98">
        <f ca="1">'organized input'!G587</f>
        <v>25</v>
      </c>
      <c r="H98">
        <f ca="1">'organized input'!H587</f>
        <v>94</v>
      </c>
      <c r="I98">
        <f ca="1">'organized input'!I587</f>
        <v>50</v>
      </c>
      <c r="J98">
        <f ca="1">'organized input'!J587</f>
        <v>25</v>
      </c>
    </row>
    <row r="99" spans="1:10">
      <c r="A99" t="str">
        <f ca="1">'organized input'!A589</f>
        <v>RB2</v>
      </c>
      <c r="B99" t="str">
        <f ca="1">'organized input'!B589</f>
        <v xml:space="preserve"> reggie COBB</v>
      </c>
      <c r="C99" t="str">
        <f ca="1">'organized input'!C589</f>
        <v xml:space="preserve"> Face=0xc7</v>
      </c>
      <c r="D99" t="str">
        <f ca="1">'organized input'!D589</f>
        <v xml:space="preserve"> #33</v>
      </c>
      <c r="E99">
        <f ca="1">'organized input'!E589</f>
        <v>44</v>
      </c>
      <c r="F99">
        <f ca="1">'organized input'!F589</f>
        <v>69</v>
      </c>
      <c r="G99">
        <f ca="1">'organized input'!G589</f>
        <v>25</v>
      </c>
      <c r="H99">
        <f ca="1">'organized input'!H589</f>
        <v>94</v>
      </c>
      <c r="I99">
        <f ca="1">'organized input'!I589</f>
        <v>50</v>
      </c>
      <c r="J99">
        <f ca="1">'organized input'!J589</f>
        <v>44</v>
      </c>
    </row>
    <row r="100" spans="1:10">
      <c r="A100" t="str">
        <f ca="1">'organized input'!A590</f>
        <v>RB2</v>
      </c>
      <c r="B100" t="str">
        <f ca="1">'organized input'!B590</f>
        <v xml:space="preserve"> tom RATHMAN</v>
      </c>
      <c r="C100" t="str">
        <f ca="1">'organized input'!C590</f>
        <v xml:space="preserve"> Face=0x32</v>
      </c>
      <c r="D100" t="str">
        <f ca="1">'organized input'!D590</f>
        <v xml:space="preserve"> #44</v>
      </c>
      <c r="E100">
        <f ca="1">'organized input'!E590</f>
        <v>44</v>
      </c>
      <c r="F100">
        <f ca="1">'organized input'!F590</f>
        <v>69</v>
      </c>
      <c r="G100">
        <f ca="1">'organized input'!G590</f>
        <v>25</v>
      </c>
      <c r="H100">
        <f ca="1">'organized input'!H590</f>
        <v>94</v>
      </c>
      <c r="I100">
        <f ca="1">'organized input'!I590</f>
        <v>50</v>
      </c>
      <c r="J100">
        <f ca="1">'organized input'!J590</f>
        <v>56</v>
      </c>
    </row>
    <row r="101" spans="1:10">
      <c r="A101" t="str">
        <f ca="1">'organized input'!A593</f>
        <v>RB2</v>
      </c>
      <c r="B101" t="str">
        <f ca="1">'organized input'!B593</f>
        <v xml:space="preserve"> michael HAYNES</v>
      </c>
      <c r="C101" t="str">
        <f ca="1">'organized input'!C593</f>
        <v xml:space="preserve"> Face=0x92</v>
      </c>
      <c r="D101" t="str">
        <f ca="1">'organized input'!D593</f>
        <v xml:space="preserve"> #81</v>
      </c>
      <c r="E101">
        <f ca="1">'organized input'!E593</f>
        <v>25</v>
      </c>
      <c r="F101">
        <f ca="1">'organized input'!F593</f>
        <v>69</v>
      </c>
      <c r="G101">
        <f ca="1">'organized input'!G593</f>
        <v>25</v>
      </c>
      <c r="H101">
        <f ca="1">'organized input'!H593</f>
        <v>13</v>
      </c>
      <c r="I101">
        <f ca="1">'organized input'!I593</f>
        <v>50</v>
      </c>
      <c r="J101">
        <f ca="1">'organized input'!J593</f>
        <v>50</v>
      </c>
    </row>
    <row r="102" spans="1:10">
      <c r="A102" t="str">
        <f ca="1">'organized input'!A594</f>
        <v>RB3</v>
      </c>
      <c r="B102" t="str">
        <f ca="1">'organized input'!B594</f>
        <v xml:space="preserve"> kenneth DAVIS</v>
      </c>
      <c r="C102" t="str">
        <f ca="1">'organized input'!C594</f>
        <v xml:space="preserve"> Face=0xa5</v>
      </c>
      <c r="D102" t="str">
        <f ca="1">'organized input'!D594</f>
        <v xml:space="preserve"> #23</v>
      </c>
      <c r="E102">
        <f ca="1">'organized input'!E594</f>
        <v>38</v>
      </c>
      <c r="F102">
        <f ca="1">'organized input'!F594</f>
        <v>69</v>
      </c>
      <c r="G102">
        <f ca="1">'organized input'!G594</f>
        <v>25</v>
      </c>
      <c r="H102">
        <f ca="1">'organized input'!H594</f>
        <v>19</v>
      </c>
      <c r="I102">
        <f ca="1">'organized input'!I594</f>
        <v>50</v>
      </c>
      <c r="J102">
        <f ca="1">'organized input'!J594</f>
        <v>31</v>
      </c>
    </row>
    <row r="103" spans="1:10">
      <c r="A103" t="str">
        <f ca="1">'organized input'!A600</f>
        <v>RB3</v>
      </c>
      <c r="B103" t="str">
        <f ca="1">'organized input'!B600</f>
        <v xml:space="preserve"> leroy HOARD</v>
      </c>
      <c r="C103" t="str">
        <f ca="1">'organized input'!C600</f>
        <v xml:space="preserve"> Face=0x88</v>
      </c>
      <c r="D103" t="str">
        <f ca="1">'organized input'!D600</f>
        <v xml:space="preserve"> #33</v>
      </c>
      <c r="E103">
        <f ca="1">'organized input'!E600</f>
        <v>44</v>
      </c>
      <c r="F103">
        <f ca="1">'organized input'!F600</f>
        <v>69</v>
      </c>
      <c r="G103">
        <f ca="1">'organized input'!G600</f>
        <v>25</v>
      </c>
      <c r="H103">
        <f ca="1">'organized input'!H600</f>
        <v>31</v>
      </c>
      <c r="I103">
        <f ca="1">'organized input'!I600</f>
        <v>50</v>
      </c>
      <c r="J103">
        <f ca="1">'organized input'!J600</f>
        <v>25</v>
      </c>
    </row>
    <row r="104" spans="1:10">
      <c r="A104" t="str">
        <f ca="1">'organized input'!A603</f>
        <v>RB3</v>
      </c>
      <c r="B104" t="str">
        <f ca="1">'organized input'!B603</f>
        <v xml:space="preserve"> sammy WINDER</v>
      </c>
      <c r="C104" t="str">
        <f ca="1">'organized input'!C603</f>
        <v xml:space="preserve"> Face=0xb2</v>
      </c>
      <c r="D104" t="str">
        <f ca="1">'organized input'!D603</f>
        <v xml:space="preserve"> #23</v>
      </c>
      <c r="E104">
        <f ca="1">'organized input'!E603</f>
        <v>44</v>
      </c>
      <c r="F104">
        <f ca="1">'organized input'!F603</f>
        <v>69</v>
      </c>
      <c r="G104">
        <f ca="1">'organized input'!G603</f>
        <v>25</v>
      </c>
      <c r="H104">
        <f ca="1">'organized input'!H603</f>
        <v>31</v>
      </c>
      <c r="I104">
        <f ca="1">'organized input'!I603</f>
        <v>50</v>
      </c>
      <c r="J104">
        <f ca="1">'organized input'!J603</f>
        <v>25</v>
      </c>
    </row>
    <row r="105" spans="1:10">
      <c r="A105" t="str">
        <f ca="1">'organized input'!A605</f>
        <v>RB3</v>
      </c>
      <c r="B105" t="str">
        <f ca="1">'organized input'!B605</f>
        <v xml:space="preserve"> steve SMITH</v>
      </c>
      <c r="C105" t="str">
        <f ca="1">'organized input'!C605</f>
        <v xml:space="preserve"> Face=0x8d</v>
      </c>
      <c r="D105" t="str">
        <f ca="1">'organized input'!D605</f>
        <v xml:space="preserve"> #35</v>
      </c>
      <c r="E105">
        <f ca="1">'organized input'!E605</f>
        <v>44</v>
      </c>
      <c r="F105">
        <f ca="1">'organized input'!F605</f>
        <v>69</v>
      </c>
      <c r="G105">
        <f ca="1">'organized input'!G605</f>
        <v>25</v>
      </c>
      <c r="H105">
        <f ca="1">'organized input'!H605</f>
        <v>50</v>
      </c>
      <c r="I105">
        <f ca="1">'organized input'!I605</f>
        <v>50</v>
      </c>
      <c r="J105">
        <f ca="1">'organized input'!J605</f>
        <v>31</v>
      </c>
    </row>
    <row r="106" spans="1:10">
      <c r="A106" t="str">
        <f ca="1">'organized input'!A606</f>
        <v>RB3</v>
      </c>
      <c r="B106" t="str">
        <f ca="1">'organized input'!B606</f>
        <v xml:space="preserve"> joe CARAVELLO</v>
      </c>
      <c r="C106" t="str">
        <f ca="1">'organized input'!C606</f>
        <v xml:space="preserve"> Face=0x14</v>
      </c>
      <c r="D106" t="str">
        <f ca="1">'organized input'!D606</f>
        <v xml:space="preserve"> #46</v>
      </c>
      <c r="E106">
        <f ca="1">'organized input'!E606</f>
        <v>38</v>
      </c>
      <c r="F106">
        <f ca="1">'organized input'!F606</f>
        <v>69</v>
      </c>
      <c r="G106">
        <f ca="1">'organized input'!G606</f>
        <v>25</v>
      </c>
      <c r="H106">
        <f ca="1">'organized input'!H606</f>
        <v>44</v>
      </c>
      <c r="I106">
        <f ca="1">'organized input'!I606</f>
        <v>50</v>
      </c>
      <c r="J106">
        <f ca="1">'organized input'!J606</f>
        <v>25</v>
      </c>
    </row>
    <row r="107" spans="1:10">
      <c r="A107" t="str">
        <f ca="1">'organized input'!A609</f>
        <v>RB3</v>
      </c>
      <c r="B107" t="str">
        <f ca="1">'organized input'!B609</f>
        <v xml:space="preserve"> maurice CARTHON</v>
      </c>
      <c r="C107" t="str">
        <f ca="1">'organized input'!C609</f>
        <v xml:space="preserve"> Face=0x96</v>
      </c>
      <c r="D107" t="str">
        <f ca="1">'organized input'!D609</f>
        <v xml:space="preserve"> #44</v>
      </c>
      <c r="E107">
        <f ca="1">'organized input'!E609</f>
        <v>44</v>
      </c>
      <c r="F107">
        <f ca="1">'organized input'!F609</f>
        <v>69</v>
      </c>
      <c r="G107">
        <f ca="1">'organized input'!G609</f>
        <v>25</v>
      </c>
      <c r="H107">
        <f ca="1">'organized input'!H609</f>
        <v>44</v>
      </c>
      <c r="I107">
        <f ca="1">'organized input'!I609</f>
        <v>50</v>
      </c>
      <c r="J107">
        <f ca="1">'organized input'!J609</f>
        <v>25</v>
      </c>
    </row>
    <row r="108" spans="1:10">
      <c r="A108" t="str">
        <f ca="1">'organized input'!A622</f>
        <v>RB4</v>
      </c>
      <c r="B108" t="str">
        <f ca="1">'organized input'!B622</f>
        <v xml:space="preserve"> don SMITH</v>
      </c>
      <c r="C108" t="str">
        <f ca="1">'organized input'!C622</f>
        <v xml:space="preserve"> Face=0x8b</v>
      </c>
      <c r="D108" t="str">
        <f ca="1">'organized input'!D622</f>
        <v xml:space="preserve"> #30</v>
      </c>
      <c r="E108">
        <f ca="1">'organized input'!E622</f>
        <v>38</v>
      </c>
      <c r="F108">
        <f ca="1">'organized input'!F622</f>
        <v>69</v>
      </c>
      <c r="G108">
        <f ca="1">'organized input'!G622</f>
        <v>25</v>
      </c>
      <c r="H108">
        <f ca="1">'organized input'!H622</f>
        <v>19</v>
      </c>
      <c r="I108">
        <f ca="1">'organized input'!I622</f>
        <v>50</v>
      </c>
      <c r="J108">
        <f ca="1">'organized input'!J622</f>
        <v>31</v>
      </c>
    </row>
    <row r="109" spans="1:10">
      <c r="A109" t="str">
        <f ca="1">'organized input'!A628</f>
        <v>RB4</v>
      </c>
      <c r="B109" t="str">
        <f ca="1">'organized input'!B628</f>
        <v xml:space="preserve"> brent FULLWOOD</v>
      </c>
      <c r="C109" t="str">
        <f ca="1">'organized input'!C628</f>
        <v xml:space="preserve"> Face=0xc7</v>
      </c>
      <c r="D109" t="str">
        <f ca="1">'organized input'!D628</f>
        <v xml:space="preserve"> #29</v>
      </c>
      <c r="E109">
        <f ca="1">'organized input'!E628</f>
        <v>44</v>
      </c>
      <c r="F109">
        <f ca="1">'organized input'!F628</f>
        <v>69</v>
      </c>
      <c r="G109">
        <f ca="1">'organized input'!G628</f>
        <v>25</v>
      </c>
      <c r="H109">
        <f ca="1">'organized input'!H628</f>
        <v>38</v>
      </c>
      <c r="I109">
        <f ca="1">'organized input'!I628</f>
        <v>50</v>
      </c>
      <c r="J109">
        <f ca="1">'organized input'!J628</f>
        <v>25</v>
      </c>
    </row>
    <row r="110" spans="1:10">
      <c r="A110" t="str">
        <f ca="1">'organized input'!A631</f>
        <v>RB4</v>
      </c>
      <c r="B110" t="str">
        <f ca="1">'organized input'!B631</f>
        <v xml:space="preserve"> melvin BRATTON</v>
      </c>
      <c r="C110" t="str">
        <f ca="1">'organized input'!C631</f>
        <v xml:space="preserve"> Face=0xbc</v>
      </c>
      <c r="D110" t="str">
        <f ca="1">'organized input'!D631</f>
        <v xml:space="preserve"> #32</v>
      </c>
      <c r="E110">
        <f ca="1">'organized input'!E631</f>
        <v>44</v>
      </c>
      <c r="F110">
        <f ca="1">'organized input'!F631</f>
        <v>69</v>
      </c>
      <c r="G110">
        <f ca="1">'organized input'!G631</f>
        <v>25</v>
      </c>
      <c r="H110">
        <f ca="1">'organized input'!H631</f>
        <v>44</v>
      </c>
      <c r="I110">
        <f ca="1">'organized input'!I631</f>
        <v>50</v>
      </c>
      <c r="J110">
        <f ca="1">'organized input'!J631</f>
        <v>38</v>
      </c>
    </row>
    <row r="111" spans="1:10">
      <c r="A111" t="str">
        <f ca="1">'organized input'!A632</f>
        <v>RB4</v>
      </c>
      <c r="B111" t="str">
        <f ca="1">'organized input'!B632</f>
        <v xml:space="preserve"> bill JONES</v>
      </c>
      <c r="C111" t="str">
        <f ca="1">'organized input'!C632</f>
        <v xml:space="preserve"> Face=0x91</v>
      </c>
      <c r="D111" t="str">
        <f ca="1">'organized input'!D632</f>
        <v xml:space="preserve"> #43</v>
      </c>
      <c r="E111">
        <f ca="1">'organized input'!E632</f>
        <v>38</v>
      </c>
      <c r="F111">
        <f ca="1">'organized input'!F632</f>
        <v>69</v>
      </c>
      <c r="G111">
        <f ca="1">'organized input'!G632</f>
        <v>25</v>
      </c>
      <c r="H111">
        <f ca="1">'organized input'!H632</f>
        <v>38</v>
      </c>
      <c r="I111">
        <f ca="1">'organized input'!I632</f>
        <v>50</v>
      </c>
      <c r="J111">
        <f ca="1">'organized input'!J632</f>
        <v>38</v>
      </c>
    </row>
    <row r="112" spans="1:10">
      <c r="A112" t="str">
        <f ca="1">'organized input'!A635</f>
        <v>RB4</v>
      </c>
      <c r="B112" t="str">
        <f ca="1">'organized input'!B635</f>
        <v xml:space="preserve"> john l. WILLIAMS</v>
      </c>
      <c r="C112" t="str">
        <f ca="1">'organized input'!C635</f>
        <v xml:space="preserve"> Face=0x91</v>
      </c>
      <c r="D112" t="str">
        <f ca="1">'organized input'!D635</f>
        <v xml:space="preserve"> #32</v>
      </c>
      <c r="E112">
        <f ca="1">'organized input'!E635</f>
        <v>44</v>
      </c>
      <c r="F112">
        <f ca="1">'organized input'!F635</f>
        <v>69</v>
      </c>
      <c r="G112">
        <f ca="1">'organized input'!G635</f>
        <v>25</v>
      </c>
      <c r="H112">
        <f ca="1">'organized input'!H635</f>
        <v>38</v>
      </c>
      <c r="I112">
        <f ca="1">'organized input'!I635</f>
        <v>50</v>
      </c>
      <c r="J112">
        <f ca="1">'organized input'!J635</f>
        <v>63</v>
      </c>
    </row>
    <row r="113" spans="1:10">
      <c r="A113" t="str">
        <f ca="1">'organized input'!A586</f>
        <v>RB2</v>
      </c>
      <c r="B113" t="str">
        <f ca="1">'organized input'!B586</f>
        <v xml:space="preserve"> aubrey MATTHEWS</v>
      </c>
      <c r="C113" t="str">
        <f ca="1">'organized input'!C586</f>
        <v xml:space="preserve"> Face=0xad</v>
      </c>
      <c r="D113" t="str">
        <f ca="1">'organized input'!D586</f>
        <v xml:space="preserve"> #83</v>
      </c>
      <c r="E113">
        <f ca="1">'organized input'!E586</f>
        <v>25</v>
      </c>
      <c r="F113">
        <f ca="1">'organized input'!F586</f>
        <v>69</v>
      </c>
      <c r="G113">
        <f ca="1">'organized input'!G586</f>
        <v>19</v>
      </c>
      <c r="H113">
        <f ca="1">'organized input'!H586</f>
        <v>13</v>
      </c>
      <c r="I113">
        <f ca="1">'organized input'!I586</f>
        <v>50</v>
      </c>
      <c r="J113">
        <f ca="1">'organized input'!J586</f>
        <v>50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4"/>
  <sheetViews>
    <sheetView workbookViewId="0">
      <selection activeCell="J28" sqref="J28"/>
    </sheetView>
  </sheetViews>
  <sheetFormatPr defaultRowHeight="15"/>
  <cols>
    <col min="2" max="2" width="14.42578125" bestFit="1" customWidth="1"/>
  </cols>
  <sheetData>
    <row r="1" spans="1:16">
      <c r="A1" t="str">
        <f ca="1">'organized input'!A758</f>
        <v>WR2</v>
      </c>
      <c r="B1" t="str">
        <f ca="1">'organized input'!B758</f>
        <v xml:space="preserve"> jerry RICE</v>
      </c>
      <c r="C1" t="str">
        <f ca="1">'organized input'!C758</f>
        <v xml:space="preserve"> Face=0xa3</v>
      </c>
      <c r="D1" t="str">
        <f ca="1">'organized input'!D758</f>
        <v xml:space="preserve"> #80</v>
      </c>
      <c r="E1">
        <f ca="1">'organized input'!E758</f>
        <v>44</v>
      </c>
      <c r="F1">
        <f ca="1">'organized input'!F758</f>
        <v>69</v>
      </c>
      <c r="G1">
        <f ca="1">'organized input'!G758</f>
        <v>69</v>
      </c>
      <c r="H1">
        <f ca="1">'organized input'!H758</f>
        <v>13</v>
      </c>
      <c r="I1">
        <f ca="1">'organized input'!I758</f>
        <v>81</v>
      </c>
      <c r="J1">
        <f ca="1">'organized input'!J758</f>
        <v>81</v>
      </c>
      <c r="M1">
        <f t="shared" ref="M1:M21" si="0">0.3*E1+G1+J1</f>
        <v>163.19999999999999</v>
      </c>
      <c r="P1">
        <v>1</v>
      </c>
    </row>
    <row r="2" spans="1:16">
      <c r="A2" t="str">
        <f ca="1">'organized input'!A741</f>
        <v>WR2</v>
      </c>
      <c r="B2" t="str">
        <f ca="1">'organized input'!B741</f>
        <v xml:space="preserve"> drew HILL</v>
      </c>
      <c r="C2" t="str">
        <f ca="1">'organized input'!C741</f>
        <v xml:space="preserve"> Face=0xc7</v>
      </c>
      <c r="D2" t="str">
        <f ca="1">'organized input'!D741</f>
        <v xml:space="preserve"> #85</v>
      </c>
      <c r="E2">
        <f ca="1">'organized input'!E741</f>
        <v>44</v>
      </c>
      <c r="F2">
        <f ca="1">'organized input'!F741</f>
        <v>69</v>
      </c>
      <c r="G2">
        <f ca="1">'organized input'!G741</f>
        <v>63</v>
      </c>
      <c r="H2">
        <f ca="1">'organized input'!H741</f>
        <v>13</v>
      </c>
      <c r="I2">
        <f ca="1">'organized input'!I741</f>
        <v>81</v>
      </c>
      <c r="J2">
        <f ca="1">'organized input'!J741</f>
        <v>75</v>
      </c>
      <c r="M2">
        <f t="shared" si="0"/>
        <v>151.19999999999999</v>
      </c>
      <c r="P2">
        <v>2</v>
      </c>
    </row>
    <row r="3" spans="1:16">
      <c r="A3" t="str">
        <f ca="1">'organized input'!A761</f>
        <v>WR2</v>
      </c>
      <c r="B3" t="str">
        <f ca="1">'organized input'!B761</f>
        <v xml:space="preserve"> andre RISON</v>
      </c>
      <c r="C3" t="str">
        <f ca="1">'organized input'!C761</f>
        <v xml:space="preserve"> Face=0xd3</v>
      </c>
      <c r="D3" t="str">
        <f ca="1">'organized input'!D761</f>
        <v xml:space="preserve"> #80</v>
      </c>
      <c r="E3">
        <f ca="1">'organized input'!E761</f>
        <v>44</v>
      </c>
      <c r="F3">
        <f ca="1">'organized input'!F761</f>
        <v>69</v>
      </c>
      <c r="G3">
        <f ca="1">'organized input'!G761</f>
        <v>63</v>
      </c>
      <c r="H3">
        <f ca="1">'organized input'!H761</f>
        <v>13</v>
      </c>
      <c r="I3">
        <f ca="1">'organized input'!I761</f>
        <v>50</v>
      </c>
      <c r="J3">
        <f ca="1">'organized input'!J761</f>
        <v>75</v>
      </c>
      <c r="M3">
        <f t="shared" si="0"/>
        <v>151.19999999999999</v>
      </c>
      <c r="P3">
        <v>3</v>
      </c>
    </row>
    <row r="4" spans="1:16">
      <c r="A4" t="str">
        <f ca="1">'organized input'!A731</f>
        <v>WR1</v>
      </c>
      <c r="B4" t="str">
        <f ca="1">'organized input'!B731</f>
        <v xml:space="preserve"> henry ELLARD</v>
      </c>
      <c r="C4" t="str">
        <f ca="1">'organized input'!C731</f>
        <v xml:space="preserve"> Face=0xbd</v>
      </c>
      <c r="D4" t="str">
        <f ca="1">'organized input'!D731</f>
        <v xml:space="preserve"> #80</v>
      </c>
      <c r="E4">
        <f ca="1">'organized input'!E731</f>
        <v>44</v>
      </c>
      <c r="F4">
        <f ca="1">'organized input'!F731</f>
        <v>69</v>
      </c>
      <c r="G4">
        <f ca="1">'organized input'!G731</f>
        <v>56</v>
      </c>
      <c r="H4">
        <f ca="1">'organized input'!H731</f>
        <v>13</v>
      </c>
      <c r="I4">
        <f ca="1">'organized input'!I731</f>
        <v>50</v>
      </c>
      <c r="J4">
        <f ca="1">'organized input'!J731</f>
        <v>81</v>
      </c>
      <c r="M4">
        <f t="shared" si="0"/>
        <v>150.19999999999999</v>
      </c>
      <c r="P4">
        <v>4</v>
      </c>
    </row>
    <row r="5" spans="1:16">
      <c r="A5" t="str">
        <f ca="1">'organized input'!A756</f>
        <v>WR2</v>
      </c>
      <c r="B5" t="str">
        <f ca="1">'organized input'!B756</f>
        <v xml:space="preserve"> anthony CARTER</v>
      </c>
      <c r="C5" t="str">
        <f ca="1">'organized input'!C756</f>
        <v xml:space="preserve"> Face=0x9f</v>
      </c>
      <c r="D5" t="str">
        <f ca="1">'organized input'!D756</f>
        <v xml:space="preserve"> #81</v>
      </c>
      <c r="E5">
        <f ca="1">'organized input'!E756</f>
        <v>44</v>
      </c>
      <c r="F5">
        <f ca="1">'organized input'!F756</f>
        <v>69</v>
      </c>
      <c r="G5">
        <f ca="1">'organized input'!G756</f>
        <v>56</v>
      </c>
      <c r="H5">
        <f ca="1">'organized input'!H756</f>
        <v>13</v>
      </c>
      <c r="I5">
        <f ca="1">'organized input'!I756</f>
        <v>50</v>
      </c>
      <c r="J5">
        <f ca="1">'organized input'!J756</f>
        <v>75</v>
      </c>
      <c r="M5">
        <f t="shared" si="0"/>
        <v>144.19999999999999</v>
      </c>
      <c r="P5">
        <v>5</v>
      </c>
    </row>
    <row r="6" spans="1:16">
      <c r="A6" t="str">
        <f ca="1">'organized input'!A759</f>
        <v>WR2</v>
      </c>
      <c r="B6" t="str">
        <f ca="1">'organized input'!B759</f>
        <v xml:space="preserve"> willie ANDERSON</v>
      </c>
      <c r="C6" t="str">
        <f ca="1">'organized input'!C759</f>
        <v xml:space="preserve"> Face=0x8b</v>
      </c>
      <c r="D6" t="str">
        <f ca="1">'organized input'!D759</f>
        <v xml:space="preserve"> #83</v>
      </c>
      <c r="E6">
        <f ca="1">'organized input'!E759</f>
        <v>44</v>
      </c>
      <c r="F6">
        <f ca="1">'organized input'!F759</f>
        <v>69</v>
      </c>
      <c r="G6">
        <f ca="1">'organized input'!G759</f>
        <v>56</v>
      </c>
      <c r="H6">
        <f ca="1">'organized input'!H759</f>
        <v>13</v>
      </c>
      <c r="I6">
        <f ca="1">'organized input'!I759</f>
        <v>50</v>
      </c>
      <c r="J6">
        <f ca="1">'organized input'!J759</f>
        <v>75</v>
      </c>
      <c r="M6">
        <f t="shared" si="0"/>
        <v>144.19999999999999</v>
      </c>
      <c r="P6">
        <v>6</v>
      </c>
    </row>
    <row r="7" spans="1:16">
      <c r="A7" t="str">
        <f ca="1">'organized input'!A769</f>
        <v>WR3</v>
      </c>
      <c r="B7" t="str">
        <f ca="1">'organized input'!B769</f>
        <v xml:space="preserve"> ernest GIVINS</v>
      </c>
      <c r="C7" t="str">
        <f ca="1">'organized input'!C769</f>
        <v xml:space="preserve"> Face=0x89</v>
      </c>
      <c r="D7" t="str">
        <f ca="1">'organized input'!D769</f>
        <v xml:space="preserve"> #81</v>
      </c>
      <c r="E7">
        <f ca="1">'organized input'!E769</f>
        <v>44</v>
      </c>
      <c r="F7">
        <f ca="1">'organized input'!F769</f>
        <v>69</v>
      </c>
      <c r="G7">
        <f ca="1">'organized input'!G769</f>
        <v>56</v>
      </c>
      <c r="H7">
        <f ca="1">'organized input'!H769</f>
        <v>13</v>
      </c>
      <c r="I7">
        <f ca="1">'organized input'!I769</f>
        <v>81</v>
      </c>
      <c r="J7">
        <f ca="1">'organized input'!J769</f>
        <v>75</v>
      </c>
      <c r="M7">
        <f t="shared" si="0"/>
        <v>144.19999999999999</v>
      </c>
      <c r="P7">
        <v>7</v>
      </c>
    </row>
    <row r="8" spans="1:16">
      <c r="A8" t="str">
        <f ca="1">'organized input'!A713</f>
        <v>WR1</v>
      </c>
      <c r="B8" t="str">
        <f ca="1">'organized input'!B713</f>
        <v xml:space="preserve"> haywood JEFFRIES</v>
      </c>
      <c r="C8" t="str">
        <f ca="1">'organized input'!C713</f>
        <v xml:space="preserve"> Face=0x9b</v>
      </c>
      <c r="D8" t="str">
        <f ca="1">'organized input'!D713</f>
        <v xml:space="preserve"> #84</v>
      </c>
      <c r="E8">
        <f ca="1">'organized input'!E713</f>
        <v>38</v>
      </c>
      <c r="F8">
        <f ca="1">'organized input'!F713</f>
        <v>69</v>
      </c>
      <c r="G8">
        <f ca="1">'organized input'!G713</f>
        <v>50</v>
      </c>
      <c r="H8">
        <f ca="1">'organized input'!H713</f>
        <v>13</v>
      </c>
      <c r="I8">
        <f ca="1">'organized input'!I713</f>
        <v>81</v>
      </c>
      <c r="J8">
        <f ca="1">'organized input'!J713</f>
        <v>75</v>
      </c>
      <c r="M8">
        <f t="shared" si="0"/>
        <v>136.4</v>
      </c>
      <c r="P8">
        <v>8</v>
      </c>
    </row>
    <row r="9" spans="1:16">
      <c r="A9" t="str">
        <f ca="1">'organized input'!A727</f>
        <v>WR1</v>
      </c>
      <c r="B9" t="str">
        <f ca="1">'organized input'!B727</f>
        <v xml:space="preserve"> sterling SHARPE</v>
      </c>
      <c r="C9" t="str">
        <f ca="1">'organized input'!C727</f>
        <v xml:space="preserve"> Face=0x96</v>
      </c>
      <c r="D9" t="str">
        <f ca="1">'organized input'!D727</f>
        <v xml:space="preserve"> #84</v>
      </c>
      <c r="E9">
        <f ca="1">'organized input'!E727</f>
        <v>38</v>
      </c>
      <c r="F9">
        <f ca="1">'organized input'!F727</f>
        <v>69</v>
      </c>
      <c r="G9">
        <f ca="1">'organized input'!G727</f>
        <v>50</v>
      </c>
      <c r="H9">
        <f ca="1">'organized input'!H727</f>
        <v>13</v>
      </c>
      <c r="I9">
        <f ca="1">'organized input'!I727</f>
        <v>50</v>
      </c>
      <c r="J9">
        <f ca="1">'organized input'!J727</f>
        <v>75</v>
      </c>
      <c r="M9">
        <f t="shared" si="0"/>
        <v>136.4</v>
      </c>
      <c r="P9">
        <v>9</v>
      </c>
    </row>
    <row r="10" spans="1:16">
      <c r="A10" t="str">
        <f ca="1">'organized input'!A744</f>
        <v>WR2</v>
      </c>
      <c r="B10" t="str">
        <f ca="1">'organized input'!B744</f>
        <v xml:space="preserve"> stephone PAIGE</v>
      </c>
      <c r="C10" t="str">
        <f ca="1">'organized input'!C744</f>
        <v xml:space="preserve"> Face=0x85</v>
      </c>
      <c r="D10" t="str">
        <f ca="1">'organized input'!D744</f>
        <v xml:space="preserve"> #83</v>
      </c>
      <c r="E10">
        <f ca="1">'organized input'!E744</f>
        <v>38</v>
      </c>
      <c r="F10">
        <f ca="1">'organized input'!F744</f>
        <v>69</v>
      </c>
      <c r="G10">
        <f ca="1">'organized input'!G744</f>
        <v>50</v>
      </c>
      <c r="H10">
        <f ca="1">'organized input'!H744</f>
        <v>13</v>
      </c>
      <c r="I10">
        <f ca="1">'organized input'!I744</f>
        <v>50</v>
      </c>
      <c r="J10">
        <f ca="1">'organized input'!J744</f>
        <v>75</v>
      </c>
      <c r="M10">
        <f t="shared" si="0"/>
        <v>136.4</v>
      </c>
      <c r="P10">
        <v>10</v>
      </c>
    </row>
    <row r="11" spans="1:16">
      <c r="A11" t="str">
        <f ca="1">'organized input'!A748</f>
        <v>WR2</v>
      </c>
      <c r="B11" t="str">
        <f ca="1">'organized input'!B748</f>
        <v xml:space="preserve"> gary CLARK</v>
      </c>
      <c r="C11" t="str">
        <f ca="1">'organized input'!C748</f>
        <v xml:space="preserve"> Face=0xc4</v>
      </c>
      <c r="D11" t="str">
        <f ca="1">'organized input'!D748</f>
        <v xml:space="preserve"> #84</v>
      </c>
      <c r="E11">
        <f ca="1">'organized input'!E748</f>
        <v>38</v>
      </c>
      <c r="F11">
        <f ca="1">'organized input'!F748</f>
        <v>69</v>
      </c>
      <c r="G11">
        <f ca="1">'organized input'!G748</f>
        <v>50</v>
      </c>
      <c r="H11">
        <f ca="1">'organized input'!H748</f>
        <v>13</v>
      </c>
      <c r="I11">
        <f ca="1">'organized input'!I748</f>
        <v>81</v>
      </c>
      <c r="J11">
        <f ca="1">'organized input'!J748</f>
        <v>75</v>
      </c>
      <c r="M11">
        <f t="shared" si="0"/>
        <v>136.4</v>
      </c>
      <c r="P11">
        <v>11</v>
      </c>
    </row>
    <row r="12" spans="1:16">
      <c r="A12" t="str">
        <f ca="1">'organized input'!A734</f>
        <v>WR2</v>
      </c>
      <c r="B12" t="str">
        <f ca="1">'organized input'!B734</f>
        <v xml:space="preserve"> andre REED</v>
      </c>
      <c r="C12" t="str">
        <f ca="1">'organized input'!C734</f>
        <v xml:space="preserve"> Face=0xb6</v>
      </c>
      <c r="D12" t="str">
        <f ca="1">'organized input'!D734</f>
        <v xml:space="preserve"> #83</v>
      </c>
      <c r="E12">
        <f ca="1">'organized input'!E734</f>
        <v>25</v>
      </c>
      <c r="F12">
        <f ca="1">'organized input'!F734</f>
        <v>69</v>
      </c>
      <c r="G12">
        <f ca="1">'organized input'!G734</f>
        <v>56</v>
      </c>
      <c r="H12">
        <f ca="1">'organized input'!H734</f>
        <v>13</v>
      </c>
      <c r="I12">
        <f ca="1">'organized input'!I734</f>
        <v>56</v>
      </c>
      <c r="J12">
        <f ca="1">'organized input'!J734</f>
        <v>69</v>
      </c>
      <c r="M12">
        <f t="shared" si="0"/>
        <v>132.5</v>
      </c>
      <c r="P12">
        <v>12</v>
      </c>
    </row>
    <row r="13" spans="1:16">
      <c r="A13" t="str">
        <f ca="1">'organized input'!A745</f>
        <v>WR2</v>
      </c>
      <c r="B13" t="str">
        <f ca="1">'organized input'!B745</f>
        <v xml:space="preserve"> willie GAULT</v>
      </c>
      <c r="C13" t="str">
        <f ca="1">'organized input'!C745</f>
        <v xml:space="preserve"> Face=0x84</v>
      </c>
      <c r="D13" t="str">
        <f ca="1">'organized input'!D745</f>
        <v xml:space="preserve"> #83</v>
      </c>
      <c r="E13">
        <f ca="1">'organized input'!E745</f>
        <v>44</v>
      </c>
      <c r="F13">
        <f ca="1">'organized input'!F745</f>
        <v>69</v>
      </c>
      <c r="G13">
        <f ca="1">'organized input'!G745</f>
        <v>63</v>
      </c>
      <c r="H13">
        <f ca="1">'organized input'!H745</f>
        <v>13</v>
      </c>
      <c r="I13">
        <f ca="1">'organized input'!I745</f>
        <v>50</v>
      </c>
      <c r="J13">
        <f ca="1">'organized input'!J745</f>
        <v>56</v>
      </c>
      <c r="M13">
        <f t="shared" si="0"/>
        <v>132.19999999999999</v>
      </c>
      <c r="P13">
        <v>13</v>
      </c>
    </row>
    <row r="14" spans="1:16">
      <c r="A14" t="str">
        <f ca="1">'organized input'!A730</f>
        <v>WR1</v>
      </c>
      <c r="B14" t="str">
        <f ca="1">'organized input'!B730</f>
        <v xml:space="preserve"> john TAYLOR</v>
      </c>
      <c r="C14" t="str">
        <f ca="1">'organized input'!C730</f>
        <v xml:space="preserve"> Face=0xc9</v>
      </c>
      <c r="D14" t="str">
        <f ca="1">'organized input'!D730</f>
        <v xml:space="preserve"> #82</v>
      </c>
      <c r="E14">
        <f ca="1">'organized input'!E730</f>
        <v>38</v>
      </c>
      <c r="F14">
        <f ca="1">'organized input'!F730</f>
        <v>69</v>
      </c>
      <c r="G14">
        <f ca="1">'organized input'!G730</f>
        <v>50</v>
      </c>
      <c r="H14">
        <f ca="1">'organized input'!H730</f>
        <v>13</v>
      </c>
      <c r="I14">
        <f ca="1">'organized input'!I730</f>
        <v>63</v>
      </c>
      <c r="J14">
        <f ca="1">'organized input'!J730</f>
        <v>69</v>
      </c>
      <c r="M14">
        <f t="shared" si="0"/>
        <v>130.4</v>
      </c>
      <c r="P14">
        <v>14</v>
      </c>
    </row>
    <row r="15" spans="1:16">
      <c r="A15" t="str">
        <f ca="1">'organized input'!A749</f>
        <v>WR2</v>
      </c>
      <c r="B15" t="str">
        <f ca="1">'organized input'!B749</f>
        <v xml:space="preserve"> stephen BAKER</v>
      </c>
      <c r="C15" t="str">
        <f ca="1">'organized input'!C749</f>
        <v xml:space="preserve"> Face=0xa3</v>
      </c>
      <c r="D15" t="str">
        <f ca="1">'organized input'!D749</f>
        <v xml:space="preserve"> #85</v>
      </c>
      <c r="E15">
        <f ca="1">'organized input'!E749</f>
        <v>44</v>
      </c>
      <c r="F15">
        <f ca="1">'organized input'!F749</f>
        <v>69</v>
      </c>
      <c r="G15">
        <f ca="1">'organized input'!G749</f>
        <v>56</v>
      </c>
      <c r="H15">
        <f ca="1">'organized input'!H749</f>
        <v>13</v>
      </c>
      <c r="I15">
        <f ca="1">'organized input'!I749</f>
        <v>69</v>
      </c>
      <c r="J15">
        <f ca="1">'organized input'!J749</f>
        <v>56</v>
      </c>
      <c r="M15">
        <f t="shared" si="0"/>
        <v>125.2</v>
      </c>
      <c r="P15">
        <v>15</v>
      </c>
    </row>
    <row r="16" spans="1:16">
      <c r="A16" t="str">
        <f ca="1">'organized input'!A776</f>
        <v>WR3</v>
      </c>
      <c r="B16" t="str">
        <f ca="1">'organized input'!B776</f>
        <v xml:space="preserve"> ricky SANDERS</v>
      </c>
      <c r="C16" t="str">
        <f ca="1">'organized input'!C776</f>
        <v xml:space="preserve"> Face=0xc5</v>
      </c>
      <c r="D16" t="str">
        <f ca="1">'organized input'!D776</f>
        <v xml:space="preserve"> #83</v>
      </c>
      <c r="E16">
        <f ca="1">'organized input'!E776</f>
        <v>44</v>
      </c>
      <c r="F16">
        <f ca="1">'organized input'!F776</f>
        <v>69</v>
      </c>
      <c r="G16">
        <f ca="1">'organized input'!G776</f>
        <v>56</v>
      </c>
      <c r="H16">
        <f ca="1">'organized input'!H776</f>
        <v>13</v>
      </c>
      <c r="I16">
        <f ca="1">'organized input'!I776</f>
        <v>81</v>
      </c>
      <c r="J16">
        <f ca="1">'organized input'!J776</f>
        <v>56</v>
      </c>
      <c r="M16">
        <f t="shared" si="0"/>
        <v>125.2</v>
      </c>
      <c r="P16">
        <v>16</v>
      </c>
    </row>
    <row r="17" spans="1:16">
      <c r="A17" t="str">
        <f ca="1">'organized input'!A717</f>
        <v>WR1</v>
      </c>
      <c r="B17" t="str">
        <f ca="1">'organized input'!B717</f>
        <v xml:space="preserve"> mervyn FERNANDEZ</v>
      </c>
      <c r="C17" t="str">
        <f ca="1">'organized input'!C717</f>
        <v xml:space="preserve"> Face=0x86</v>
      </c>
      <c r="D17" t="str">
        <f ca="1">'organized input'!D717</f>
        <v xml:space="preserve"> #86</v>
      </c>
      <c r="E17">
        <f ca="1">'organized input'!E717</f>
        <v>38</v>
      </c>
      <c r="F17">
        <f ca="1">'organized input'!F717</f>
        <v>69</v>
      </c>
      <c r="G17">
        <f ca="1">'organized input'!G717</f>
        <v>50</v>
      </c>
      <c r="H17">
        <f ca="1">'organized input'!H717</f>
        <v>13</v>
      </c>
      <c r="I17">
        <f ca="1">'organized input'!I717</f>
        <v>63</v>
      </c>
      <c r="J17">
        <f ca="1">'organized input'!J717</f>
        <v>63</v>
      </c>
      <c r="M17">
        <f t="shared" si="0"/>
        <v>124.4</v>
      </c>
      <c r="P17">
        <v>17</v>
      </c>
    </row>
    <row r="18" spans="1:16">
      <c r="A18" t="str">
        <f ca="1">'organized input'!A736</f>
        <v>WR2</v>
      </c>
      <c r="B18" t="str">
        <f ca="1">'organized input'!B736</f>
        <v xml:space="preserve"> mark DUPER</v>
      </c>
      <c r="C18" t="str">
        <f ca="1">'organized input'!C736</f>
        <v xml:space="preserve"> Face=0x84</v>
      </c>
      <c r="D18" t="str">
        <f ca="1">'organized input'!D736</f>
        <v xml:space="preserve"> #85</v>
      </c>
      <c r="E18">
        <f ca="1">'organized input'!E736</f>
        <v>38</v>
      </c>
      <c r="F18">
        <f ca="1">'organized input'!F736</f>
        <v>69</v>
      </c>
      <c r="G18">
        <f ca="1">'organized input'!G736</f>
        <v>50</v>
      </c>
      <c r="H18">
        <f ca="1">'organized input'!H736</f>
        <v>13</v>
      </c>
      <c r="I18">
        <f ca="1">'organized input'!I736</f>
        <v>50</v>
      </c>
      <c r="J18">
        <f ca="1">'organized input'!J736</f>
        <v>63</v>
      </c>
      <c r="M18">
        <f t="shared" si="0"/>
        <v>124.4</v>
      </c>
      <c r="P18">
        <v>18</v>
      </c>
    </row>
    <row r="19" spans="1:16">
      <c r="A19" t="str">
        <f ca="1">'organized input'!A743</f>
        <v>WR2</v>
      </c>
      <c r="B19" t="str">
        <f ca="1">'organized input'!B743</f>
        <v xml:space="preserve"> mark JACKSON</v>
      </c>
      <c r="C19" t="str">
        <f ca="1">'organized input'!C743</f>
        <v xml:space="preserve"> Face=0xb0</v>
      </c>
      <c r="D19" t="str">
        <f ca="1">'organized input'!D743</f>
        <v xml:space="preserve"> #80</v>
      </c>
      <c r="E19">
        <f ca="1">'organized input'!E743</f>
        <v>38</v>
      </c>
      <c r="F19">
        <f ca="1">'organized input'!F743</f>
        <v>69</v>
      </c>
      <c r="G19">
        <f ca="1">'organized input'!G743</f>
        <v>44</v>
      </c>
      <c r="H19">
        <f ca="1">'organized input'!H743</f>
        <v>13</v>
      </c>
      <c r="I19">
        <f ca="1">'organized input'!I743</f>
        <v>50</v>
      </c>
      <c r="J19">
        <f ca="1">'organized input'!J743</f>
        <v>69</v>
      </c>
      <c r="M19">
        <f t="shared" si="0"/>
        <v>124.4</v>
      </c>
      <c r="P19">
        <v>19</v>
      </c>
    </row>
    <row r="20" spans="1:16">
      <c r="A20" t="str">
        <f ca="1">'organized input'!A746</f>
        <v>WR2</v>
      </c>
      <c r="B20" t="str">
        <f ca="1">'organized input'!B746</f>
        <v xml:space="preserve"> anthony MILLER</v>
      </c>
      <c r="C20" t="str">
        <f ca="1">'organized input'!C746</f>
        <v xml:space="preserve"> Face=0x97</v>
      </c>
      <c r="D20" t="str">
        <f ca="1">'organized input'!D746</f>
        <v xml:space="preserve"> #83</v>
      </c>
      <c r="E20">
        <f ca="1">'organized input'!E746</f>
        <v>38</v>
      </c>
      <c r="F20">
        <f ca="1">'organized input'!F746</f>
        <v>69</v>
      </c>
      <c r="G20">
        <f ca="1">'organized input'!G746</f>
        <v>44</v>
      </c>
      <c r="H20">
        <f ca="1">'organized input'!H746</f>
        <v>13</v>
      </c>
      <c r="I20">
        <f ca="1">'organized input'!I746</f>
        <v>50</v>
      </c>
      <c r="J20">
        <f ca="1">'organized input'!J746</f>
        <v>69</v>
      </c>
      <c r="M20">
        <f t="shared" si="0"/>
        <v>124.4</v>
      </c>
      <c r="P20">
        <v>20</v>
      </c>
    </row>
    <row r="21" spans="1:16">
      <c r="A21" t="str">
        <f ca="1">'organized input'!A754</f>
        <v>WR2</v>
      </c>
      <c r="B21" t="str">
        <f ca="1">'organized input'!B754</f>
        <v xml:space="preserve"> robert CLARK</v>
      </c>
      <c r="C21" t="str">
        <f ca="1">'organized input'!C754</f>
        <v xml:space="preserve"> Face=0xa1</v>
      </c>
      <c r="D21" t="str">
        <f ca="1">'organized input'!D754</f>
        <v xml:space="preserve"> #82</v>
      </c>
      <c r="E21">
        <f ca="1">'organized input'!E754</f>
        <v>38</v>
      </c>
      <c r="F21">
        <f ca="1">'organized input'!F754</f>
        <v>69</v>
      </c>
      <c r="G21">
        <f ca="1">'organized input'!G754</f>
        <v>44</v>
      </c>
      <c r="H21">
        <f ca="1">'organized input'!H754</f>
        <v>13</v>
      </c>
      <c r="I21">
        <f ca="1">'organized input'!I754</f>
        <v>50</v>
      </c>
      <c r="J21">
        <f ca="1">'organized input'!J754</f>
        <v>69</v>
      </c>
      <c r="M21">
        <f t="shared" si="0"/>
        <v>124.4</v>
      </c>
      <c r="P21">
        <v>21</v>
      </c>
    </row>
    <row r="22" spans="1:16">
      <c r="A22" t="s">
        <v>86</v>
      </c>
      <c r="B22" t="s">
        <v>802</v>
      </c>
      <c r="C22" t="s">
        <v>363</v>
      </c>
      <c r="D22" t="s">
        <v>91</v>
      </c>
      <c r="E22">
        <v>38</v>
      </c>
      <c r="F22">
        <v>69</v>
      </c>
      <c r="G22">
        <v>50</v>
      </c>
      <c r="H22">
        <v>13</v>
      </c>
      <c r="I22">
        <v>81</v>
      </c>
      <c r="J22">
        <v>63</v>
      </c>
      <c r="M22">
        <v>124.4</v>
      </c>
      <c r="P22">
        <v>22</v>
      </c>
    </row>
    <row r="23" spans="1:16">
      <c r="A23" t="str">
        <f ca="1">'organized input'!A708</f>
        <v>WR1</v>
      </c>
      <c r="B23" t="str">
        <f ca="1">'organized input'!B708</f>
        <v xml:space="preserve"> mark CLAYTON</v>
      </c>
      <c r="C23" t="str">
        <f ca="1">'organized input'!C708</f>
        <v xml:space="preserve"> Face=0xd0</v>
      </c>
      <c r="D23" t="str">
        <f ca="1">'organized input'!D708</f>
        <v xml:space="preserve"> #83</v>
      </c>
      <c r="E23">
        <f ca="1">'organized input'!E708</f>
        <v>31</v>
      </c>
      <c r="F23">
        <f ca="1">'organized input'!F708</f>
        <v>69</v>
      </c>
      <c r="G23">
        <f ca="1">'organized input'!G708</f>
        <v>44</v>
      </c>
      <c r="H23">
        <f ca="1">'organized input'!H708</f>
        <v>13</v>
      </c>
      <c r="I23">
        <f ca="1">'organized input'!I708</f>
        <v>50</v>
      </c>
      <c r="J23">
        <f ca="1">'organized input'!J708</f>
        <v>69</v>
      </c>
      <c r="M23">
        <f>0.3*E23+G23+J23</f>
        <v>122.3</v>
      </c>
      <c r="P23">
        <v>23</v>
      </c>
    </row>
    <row r="24" spans="1:16">
      <c r="A24" t="str">
        <f ca="1">'organized input'!A710</f>
        <v>WR1</v>
      </c>
      <c r="B24" t="str">
        <f ca="1">'organized input'!B710</f>
        <v xml:space="preserve"> al TOON</v>
      </c>
      <c r="C24" t="str">
        <f ca="1">'organized input'!C710</f>
        <v xml:space="preserve"> Face=0x86</v>
      </c>
      <c r="D24" t="str">
        <f ca="1">'organized input'!D710</f>
        <v xml:space="preserve"> #88</v>
      </c>
      <c r="E24">
        <f ca="1">'organized input'!E710</f>
        <v>31</v>
      </c>
      <c r="F24">
        <f ca="1">'organized input'!F710</f>
        <v>69</v>
      </c>
      <c r="G24">
        <f ca="1">'organized input'!G710</f>
        <v>44</v>
      </c>
      <c r="H24">
        <f ca="1">'organized input'!H710</f>
        <v>13</v>
      </c>
      <c r="I24">
        <f ca="1">'organized input'!I710</f>
        <v>50</v>
      </c>
      <c r="J24">
        <f ca="1">'organized input'!J710</f>
        <v>69</v>
      </c>
      <c r="M24">
        <f>0.3*E24+G24+J24</f>
        <v>122.3</v>
      </c>
      <c r="P24">
        <v>24</v>
      </c>
    </row>
    <row r="25" spans="1:16">
      <c r="A25" t="s">
        <v>86</v>
      </c>
      <c r="B25" t="s">
        <v>1125</v>
      </c>
      <c r="C25" t="s">
        <v>292</v>
      </c>
      <c r="D25" t="s">
        <v>165</v>
      </c>
      <c r="E25">
        <v>25</v>
      </c>
      <c r="F25">
        <v>69</v>
      </c>
      <c r="G25">
        <v>50</v>
      </c>
      <c r="H25">
        <v>63</v>
      </c>
      <c r="I25">
        <v>50</v>
      </c>
      <c r="J25">
        <v>63</v>
      </c>
      <c r="M25">
        <v>120.5</v>
      </c>
      <c r="P25">
        <v>25</v>
      </c>
    </row>
    <row r="26" spans="1:16">
      <c r="A26" t="s">
        <v>86</v>
      </c>
      <c r="B26" t="s">
        <v>1194</v>
      </c>
      <c r="C26" t="s">
        <v>323</v>
      </c>
      <c r="D26" t="s">
        <v>88</v>
      </c>
      <c r="E26">
        <v>25</v>
      </c>
      <c r="F26">
        <v>69</v>
      </c>
      <c r="G26">
        <v>44</v>
      </c>
      <c r="H26">
        <v>69</v>
      </c>
      <c r="I26">
        <v>50</v>
      </c>
      <c r="J26">
        <v>69</v>
      </c>
      <c r="M26">
        <v>120.5</v>
      </c>
      <c r="P26">
        <v>26</v>
      </c>
    </row>
    <row r="27" spans="1:16">
      <c r="A27" t="str">
        <f ca="1">'organized input'!A721</f>
        <v>WR1</v>
      </c>
      <c r="B27" t="str">
        <f ca="1">'organized input'!B721</f>
        <v xml:space="preserve"> mark INGRAM</v>
      </c>
      <c r="C27" t="str">
        <f ca="1">'organized input'!C721</f>
        <v xml:space="preserve"> Face=0x91</v>
      </c>
      <c r="D27" t="str">
        <f ca="1">'organized input'!D721</f>
        <v xml:space="preserve"> #82</v>
      </c>
      <c r="E27">
        <f ca="1">'organized input'!E721</f>
        <v>44</v>
      </c>
      <c r="F27">
        <f ca="1">'organized input'!F721</f>
        <v>69</v>
      </c>
      <c r="G27">
        <f ca="1">'organized input'!G721</f>
        <v>56</v>
      </c>
      <c r="H27">
        <f ca="1">'organized input'!H721</f>
        <v>13</v>
      </c>
      <c r="I27">
        <f ca="1">'organized input'!I721</f>
        <v>63</v>
      </c>
      <c r="J27">
        <f ca="1">'organized input'!J721</f>
        <v>50</v>
      </c>
      <c r="M27">
        <f t="shared" ref="M27:M33" si="1">0.3*E27+G27+J27</f>
        <v>119.2</v>
      </c>
      <c r="P27">
        <v>27</v>
      </c>
    </row>
    <row r="28" spans="1:16">
      <c r="A28" t="str">
        <f ca="1">'organized input'!A773</f>
        <v>WR3</v>
      </c>
      <c r="B28" t="str">
        <f ca="1">'organized input'!B773</f>
        <v xml:space="preserve"> tim BROWN</v>
      </c>
      <c r="C28" t="str">
        <f ca="1">'organized input'!C773</f>
        <v xml:space="preserve"> Face=0xb0</v>
      </c>
      <c r="D28" t="str">
        <f ca="1">'organized input'!D773</f>
        <v xml:space="preserve"> #81</v>
      </c>
      <c r="E28">
        <f ca="1">'organized input'!E773</f>
        <v>44</v>
      </c>
      <c r="F28">
        <f ca="1">'organized input'!F773</f>
        <v>69</v>
      </c>
      <c r="G28">
        <f ca="1">'organized input'!G773</f>
        <v>56</v>
      </c>
      <c r="H28">
        <f ca="1">'organized input'!H773</f>
        <v>13</v>
      </c>
      <c r="I28">
        <f ca="1">'organized input'!I773</f>
        <v>50</v>
      </c>
      <c r="J28">
        <f ca="1">'organized input'!J773</f>
        <v>50</v>
      </c>
      <c r="M28">
        <f t="shared" si="1"/>
        <v>119.2</v>
      </c>
      <c r="P28">
        <v>28</v>
      </c>
    </row>
    <row r="29" spans="1:16">
      <c r="A29" t="str">
        <f ca="1">'organized input'!A707</f>
        <v>WR1</v>
      </c>
      <c r="B29" t="str">
        <f ca="1">'organized input'!B707</f>
        <v xml:space="preserve"> bill BROOKS</v>
      </c>
      <c r="C29" t="str">
        <f ca="1">'organized input'!C707</f>
        <v xml:space="preserve"> Face=0xab</v>
      </c>
      <c r="D29" t="str">
        <f ca="1">'organized input'!D707</f>
        <v xml:space="preserve"> #80</v>
      </c>
      <c r="E29">
        <f ca="1">'organized input'!E707</f>
        <v>38</v>
      </c>
      <c r="F29">
        <f ca="1">'organized input'!F707</f>
        <v>69</v>
      </c>
      <c r="G29">
        <f ca="1">'organized input'!G707</f>
        <v>38</v>
      </c>
      <c r="H29">
        <f ca="1">'organized input'!H707</f>
        <v>13</v>
      </c>
      <c r="I29">
        <f ca="1">'organized input'!I707</f>
        <v>50</v>
      </c>
      <c r="J29">
        <f ca="1">'organized input'!J707</f>
        <v>69</v>
      </c>
      <c r="M29">
        <f t="shared" si="1"/>
        <v>118.4</v>
      </c>
      <c r="P29">
        <v>29</v>
      </c>
    </row>
    <row r="30" spans="1:16">
      <c r="A30" t="str">
        <f ca="1">'organized input'!A720</f>
        <v>WR1</v>
      </c>
      <c r="B30" t="str">
        <f ca="1">'organized input'!B720</f>
        <v xml:space="preserve"> art MONK</v>
      </c>
      <c r="C30" t="str">
        <f ca="1">'organized input'!C720</f>
        <v xml:space="preserve"> Face=0x85</v>
      </c>
      <c r="D30" t="str">
        <f ca="1">'organized input'!D720</f>
        <v xml:space="preserve"> #81</v>
      </c>
      <c r="E30">
        <f ca="1">'organized input'!E720</f>
        <v>38</v>
      </c>
      <c r="F30">
        <f ca="1">'organized input'!F720</f>
        <v>69</v>
      </c>
      <c r="G30">
        <f ca="1">'organized input'!G720</f>
        <v>44</v>
      </c>
      <c r="H30">
        <f ca="1">'organized input'!H720</f>
        <v>38</v>
      </c>
      <c r="I30">
        <f ca="1">'organized input'!I720</f>
        <v>81</v>
      </c>
      <c r="J30">
        <f ca="1">'organized input'!J720</f>
        <v>63</v>
      </c>
      <c r="M30">
        <f t="shared" si="1"/>
        <v>118.4</v>
      </c>
      <c r="P30">
        <v>30</v>
      </c>
    </row>
    <row r="31" spans="1:16">
      <c r="A31" t="str">
        <f ca="1">'organized input'!A729</f>
        <v>WR1</v>
      </c>
      <c r="B31" t="str">
        <f ca="1">'organized input'!B729</f>
        <v xml:space="preserve"> mark CARRIER</v>
      </c>
      <c r="C31" t="str">
        <f ca="1">'organized input'!C729</f>
        <v xml:space="preserve"> Face=0xb0</v>
      </c>
      <c r="D31" t="str">
        <f ca="1">'organized input'!D729</f>
        <v xml:space="preserve"> #88</v>
      </c>
      <c r="E31">
        <f ca="1">'organized input'!E729</f>
        <v>38</v>
      </c>
      <c r="F31">
        <f ca="1">'organized input'!F729</f>
        <v>69</v>
      </c>
      <c r="G31">
        <f ca="1">'organized input'!G729</f>
        <v>44</v>
      </c>
      <c r="H31">
        <f ca="1">'organized input'!H729</f>
        <v>13</v>
      </c>
      <c r="I31">
        <f ca="1">'organized input'!I729</f>
        <v>50</v>
      </c>
      <c r="J31">
        <f ca="1">'organized input'!J729</f>
        <v>63</v>
      </c>
      <c r="M31">
        <f t="shared" si="1"/>
        <v>118.4</v>
      </c>
      <c r="P31">
        <v>31</v>
      </c>
    </row>
    <row r="32" spans="1:16">
      <c r="A32" t="str">
        <f ca="1">'organized input'!A715</f>
        <v>WR1</v>
      </c>
      <c r="B32" t="str">
        <f ca="1">'organized input'!B715</f>
        <v xml:space="preserve"> vance JOHNSON</v>
      </c>
      <c r="C32" t="str">
        <f ca="1">'organized input'!C715</f>
        <v xml:space="preserve"> Face=0x9e</v>
      </c>
      <c r="D32" t="str">
        <f ca="1">'organized input'!D715</f>
        <v xml:space="preserve"> #82</v>
      </c>
      <c r="E32">
        <f ca="1">'organized input'!E715</f>
        <v>38</v>
      </c>
      <c r="F32">
        <f ca="1">'organized input'!F715</f>
        <v>69</v>
      </c>
      <c r="G32">
        <f ca="1">'organized input'!G715</f>
        <v>50</v>
      </c>
      <c r="H32">
        <f ca="1">'organized input'!H715</f>
        <v>13</v>
      </c>
      <c r="I32">
        <f ca="1">'organized input'!I715</f>
        <v>50</v>
      </c>
      <c r="J32">
        <f ca="1">'organized input'!J715</f>
        <v>56</v>
      </c>
      <c r="M32">
        <f t="shared" si="1"/>
        <v>117.4</v>
      </c>
      <c r="P32">
        <v>32</v>
      </c>
    </row>
    <row r="33" spans="1:16">
      <c r="A33" t="str">
        <f ca="1">'organized input'!A732</f>
        <v>WR1</v>
      </c>
      <c r="B33" t="str">
        <f ca="1">'organized input'!B732</f>
        <v xml:space="preserve"> eric MARTIN</v>
      </c>
      <c r="C33" t="str">
        <f ca="1">'organized input'!C732</f>
        <v xml:space="preserve"> Face=0xcb</v>
      </c>
      <c r="D33" t="str">
        <f ca="1">'organized input'!D732</f>
        <v xml:space="preserve"> #84</v>
      </c>
      <c r="E33">
        <f ca="1">'organized input'!E732</f>
        <v>31</v>
      </c>
      <c r="F33">
        <f ca="1">'organized input'!F732</f>
        <v>69</v>
      </c>
      <c r="G33">
        <f ca="1">'organized input'!G732</f>
        <v>38</v>
      </c>
      <c r="H33">
        <f ca="1">'organized input'!H732</f>
        <v>13</v>
      </c>
      <c r="I33">
        <f ca="1">'organized input'!I732</f>
        <v>50</v>
      </c>
      <c r="J33">
        <f ca="1">'organized input'!J732</f>
        <v>69</v>
      </c>
      <c r="M33">
        <f t="shared" si="1"/>
        <v>116.3</v>
      </c>
      <c r="P33">
        <v>33</v>
      </c>
    </row>
    <row r="34" spans="1:16">
      <c r="A34" t="s">
        <v>86</v>
      </c>
      <c r="B34" t="s">
        <v>648</v>
      </c>
      <c r="C34" t="s">
        <v>339</v>
      </c>
      <c r="D34" t="s">
        <v>338</v>
      </c>
      <c r="E34">
        <v>25</v>
      </c>
      <c r="F34">
        <v>69</v>
      </c>
      <c r="G34">
        <v>44</v>
      </c>
      <c r="H34">
        <v>56</v>
      </c>
      <c r="I34">
        <v>50</v>
      </c>
      <c r="J34">
        <v>63</v>
      </c>
      <c r="M34">
        <v>114.5</v>
      </c>
      <c r="P34">
        <v>34</v>
      </c>
    </row>
    <row r="35" spans="1:16">
      <c r="A35" t="s">
        <v>86</v>
      </c>
      <c r="B35" t="s">
        <v>1404</v>
      </c>
      <c r="C35" t="s">
        <v>651</v>
      </c>
      <c r="D35" t="s">
        <v>88</v>
      </c>
      <c r="E35">
        <v>25</v>
      </c>
      <c r="F35">
        <v>69</v>
      </c>
      <c r="G35">
        <v>38</v>
      </c>
      <c r="H35">
        <v>69</v>
      </c>
      <c r="I35">
        <v>50</v>
      </c>
      <c r="J35">
        <v>69</v>
      </c>
      <c r="M35">
        <v>114.5</v>
      </c>
      <c r="P35">
        <v>35</v>
      </c>
    </row>
    <row r="36" spans="1:16">
      <c r="A36" t="str">
        <f ca="1">'organized input'!A735</f>
        <v>WR2</v>
      </c>
      <c r="B36" t="str">
        <f ca="1">'organized input'!B735</f>
        <v xml:space="preserve"> jessie HESTER</v>
      </c>
      <c r="C36" t="str">
        <f ca="1">'organized input'!C735</f>
        <v xml:space="preserve"> Face=0xa5</v>
      </c>
      <c r="D36" t="str">
        <f ca="1">'organized input'!D735</f>
        <v xml:space="preserve"> #84</v>
      </c>
      <c r="E36">
        <f ca="1">'organized input'!E735</f>
        <v>44</v>
      </c>
      <c r="F36">
        <f ca="1">'organized input'!F735</f>
        <v>69</v>
      </c>
      <c r="G36">
        <f ca="1">'organized input'!G735</f>
        <v>38</v>
      </c>
      <c r="H36">
        <f ca="1">'organized input'!H735</f>
        <v>13</v>
      </c>
      <c r="I36">
        <f ca="1">'organized input'!I735</f>
        <v>50</v>
      </c>
      <c r="J36">
        <f ca="1">'organized input'!J735</f>
        <v>63</v>
      </c>
      <c r="M36">
        <f>0.3*E36+G36+J36</f>
        <v>114.2</v>
      </c>
      <c r="P36">
        <v>36</v>
      </c>
    </row>
    <row r="37" spans="1:16">
      <c r="A37" t="s">
        <v>86</v>
      </c>
      <c r="B37" t="s">
        <v>1503</v>
      </c>
      <c r="C37" t="s">
        <v>176</v>
      </c>
      <c r="D37" t="s">
        <v>256</v>
      </c>
      <c r="E37">
        <v>44</v>
      </c>
      <c r="F37">
        <v>69</v>
      </c>
      <c r="G37">
        <v>50</v>
      </c>
      <c r="H37">
        <v>13</v>
      </c>
      <c r="I37">
        <v>50</v>
      </c>
      <c r="J37">
        <v>50</v>
      </c>
      <c r="M37">
        <v>113.2</v>
      </c>
      <c r="P37">
        <v>37</v>
      </c>
    </row>
    <row r="38" spans="1:16">
      <c r="A38" t="str">
        <f ca="1">'organized input'!A712</f>
        <v>WR1</v>
      </c>
      <c r="B38" t="str">
        <f ca="1">'organized input'!B712</f>
        <v xml:space="preserve"> w. SLAUGHTER</v>
      </c>
      <c r="C38" t="str">
        <f ca="1">'organized input'!C712</f>
        <v xml:space="preserve"> Face=0xa9</v>
      </c>
      <c r="D38" t="str">
        <f ca="1">'organized input'!D712</f>
        <v xml:space="preserve"> #84</v>
      </c>
      <c r="E38">
        <f ca="1">'organized input'!E712</f>
        <v>31</v>
      </c>
      <c r="F38">
        <f ca="1">'organized input'!F712</f>
        <v>69</v>
      </c>
      <c r="G38">
        <f ca="1">'organized input'!G712</f>
        <v>38</v>
      </c>
      <c r="H38">
        <f ca="1">'organized input'!H712</f>
        <v>13</v>
      </c>
      <c r="I38">
        <f ca="1">'organized input'!I712</f>
        <v>50</v>
      </c>
      <c r="J38">
        <f ca="1">'organized input'!J712</f>
        <v>63</v>
      </c>
      <c r="M38">
        <f>0.3*E38+G38+J38</f>
        <v>110.3</v>
      </c>
      <c r="P38">
        <v>38</v>
      </c>
    </row>
    <row r="39" spans="1:16">
      <c r="A39" t="s">
        <v>86</v>
      </c>
      <c r="B39" t="s">
        <v>1335</v>
      </c>
      <c r="C39" t="s">
        <v>164</v>
      </c>
      <c r="D39" t="s">
        <v>73</v>
      </c>
      <c r="E39">
        <v>25</v>
      </c>
      <c r="F39">
        <v>69</v>
      </c>
      <c r="G39">
        <v>44</v>
      </c>
      <c r="H39">
        <v>63</v>
      </c>
      <c r="I39">
        <v>50</v>
      </c>
      <c r="J39">
        <v>56</v>
      </c>
      <c r="M39">
        <v>107.5</v>
      </c>
      <c r="P39">
        <v>39</v>
      </c>
    </row>
    <row r="40" spans="1:16">
      <c r="A40" t="str">
        <f ca="1">'organized input'!A752</f>
        <v>WR2</v>
      </c>
      <c r="B40" t="str">
        <f ca="1">'organized input'!B752</f>
        <v xml:space="preserve"> michael IRVIN</v>
      </c>
      <c r="C40" t="str">
        <f ca="1">'organized input'!C752</f>
        <v xml:space="preserve"> Face=0xa1</v>
      </c>
      <c r="D40" t="str">
        <f ca="1">'organized input'!D752</f>
        <v xml:space="preserve"> #88</v>
      </c>
      <c r="E40">
        <f ca="1">'organized input'!E752</f>
        <v>38</v>
      </c>
      <c r="F40">
        <f ca="1">'organized input'!F752</f>
        <v>69</v>
      </c>
      <c r="G40">
        <f ca="1">'organized input'!G752</f>
        <v>44</v>
      </c>
      <c r="H40">
        <f ca="1">'organized input'!H752</f>
        <v>13</v>
      </c>
      <c r="I40">
        <f ca="1">'organized input'!I752</f>
        <v>50</v>
      </c>
      <c r="J40">
        <f ca="1">'organized input'!J752</f>
        <v>50</v>
      </c>
      <c r="M40">
        <f t="shared" ref="M40:M50" si="2">0.3*E40+G40+J40</f>
        <v>105.4</v>
      </c>
      <c r="P40">
        <v>40</v>
      </c>
    </row>
    <row r="41" spans="1:16">
      <c r="A41" t="str">
        <f ca="1">'organized input'!A814</f>
        <v>WR4</v>
      </c>
      <c r="B41" t="str">
        <f ca="1">'organized input'!B814</f>
        <v xml:space="preserve"> mike SHERRARD</v>
      </c>
      <c r="C41" t="str">
        <f ca="1">'organized input'!C814</f>
        <v xml:space="preserve"> Face=0x85</v>
      </c>
      <c r="D41" t="str">
        <f ca="1">'organized input'!D814</f>
        <v xml:space="preserve"> #88</v>
      </c>
      <c r="E41">
        <f ca="1">'organized input'!E814</f>
        <v>38</v>
      </c>
      <c r="F41">
        <f ca="1">'organized input'!F814</f>
        <v>69</v>
      </c>
      <c r="G41">
        <f ca="1">'organized input'!G814</f>
        <v>44</v>
      </c>
      <c r="H41">
        <f ca="1">'organized input'!H814</f>
        <v>13</v>
      </c>
      <c r="I41">
        <f ca="1">'organized input'!I814</f>
        <v>50</v>
      </c>
      <c r="J41">
        <f ca="1">'organized input'!J814</f>
        <v>50</v>
      </c>
      <c r="M41">
        <f t="shared" si="2"/>
        <v>105.4</v>
      </c>
      <c r="P41">
        <v>41</v>
      </c>
    </row>
    <row r="42" spans="1:16">
      <c r="A42" t="str">
        <f ca="1">'organized input'!A709</f>
        <v>WR1</v>
      </c>
      <c r="B42" t="str">
        <f ca="1">'organized input'!B709</f>
        <v xml:space="preserve"> irving FRYAR</v>
      </c>
      <c r="C42" t="str">
        <f ca="1">'organized input'!C709</f>
        <v xml:space="preserve"> Face=0xaa</v>
      </c>
      <c r="D42" t="str">
        <f ca="1">'organized input'!D709</f>
        <v xml:space="preserve"> #80</v>
      </c>
      <c r="E42">
        <f ca="1">'organized input'!E709</f>
        <v>31</v>
      </c>
      <c r="F42">
        <f ca="1">'organized input'!F709</f>
        <v>69</v>
      </c>
      <c r="G42">
        <f ca="1">'organized input'!G709</f>
        <v>31</v>
      </c>
      <c r="H42">
        <f ca="1">'organized input'!H709</f>
        <v>13</v>
      </c>
      <c r="I42">
        <f ca="1">'organized input'!I709</f>
        <v>50</v>
      </c>
      <c r="J42">
        <f ca="1">'organized input'!J709</f>
        <v>63</v>
      </c>
      <c r="M42">
        <f t="shared" si="2"/>
        <v>103.3</v>
      </c>
      <c r="P42">
        <v>42</v>
      </c>
    </row>
    <row r="43" spans="1:16">
      <c r="A43" t="str">
        <f ca="1">'organized input'!A722</f>
        <v>WR1</v>
      </c>
      <c r="B43" t="str">
        <f ca="1">'organized input'!B722</f>
        <v xml:space="preserve"> fred BARNETT</v>
      </c>
      <c r="C43" t="str">
        <f ca="1">'organized input'!C722</f>
        <v xml:space="preserve"> Face=0x86</v>
      </c>
      <c r="D43" t="str">
        <f ca="1">'organized input'!D722</f>
        <v xml:space="preserve"> #86</v>
      </c>
      <c r="E43">
        <f ca="1">'organized input'!E722</f>
        <v>31</v>
      </c>
      <c r="F43">
        <f ca="1">'organized input'!F722</f>
        <v>69</v>
      </c>
      <c r="G43">
        <f ca="1">'organized input'!G722</f>
        <v>38</v>
      </c>
      <c r="H43">
        <f ca="1">'organized input'!H722</f>
        <v>13</v>
      </c>
      <c r="I43">
        <f ca="1">'organized input'!I722</f>
        <v>50</v>
      </c>
      <c r="J43">
        <f ca="1">'organized input'!J722</f>
        <v>56</v>
      </c>
      <c r="M43">
        <f t="shared" si="2"/>
        <v>103.3</v>
      </c>
      <c r="P43">
        <v>43</v>
      </c>
    </row>
    <row r="44" spans="1:16">
      <c r="A44" t="str">
        <f ca="1">'organized input'!A724</f>
        <v>WR1</v>
      </c>
      <c r="B44" t="str">
        <f ca="1">'organized input'!B724</f>
        <v xml:space="preserve"> kelvin MARTIN</v>
      </c>
      <c r="C44" t="str">
        <f ca="1">'organized input'!C724</f>
        <v xml:space="preserve"> Face=0x96</v>
      </c>
      <c r="D44" t="str">
        <f ca="1">'organized input'!D724</f>
        <v xml:space="preserve"> #83</v>
      </c>
      <c r="E44">
        <f ca="1">'organized input'!E724</f>
        <v>31</v>
      </c>
      <c r="F44">
        <f ca="1">'organized input'!F724</f>
        <v>69</v>
      </c>
      <c r="G44">
        <f ca="1">'organized input'!G724</f>
        <v>38</v>
      </c>
      <c r="H44">
        <f ca="1">'organized input'!H724</f>
        <v>13</v>
      </c>
      <c r="I44">
        <f ca="1">'organized input'!I724</f>
        <v>50</v>
      </c>
      <c r="J44">
        <f ca="1">'organized input'!J724</f>
        <v>56</v>
      </c>
      <c r="M44">
        <f t="shared" si="2"/>
        <v>103.3</v>
      </c>
      <c r="P44">
        <v>44</v>
      </c>
    </row>
    <row r="45" spans="1:16">
      <c r="A45" t="str">
        <f ca="1">'organized input'!A728</f>
        <v>WR1</v>
      </c>
      <c r="B45" t="str">
        <f ca="1">'organized input'!B728</f>
        <v xml:space="preserve"> hassan JONES</v>
      </c>
      <c r="C45" t="str">
        <f ca="1">'organized input'!C728</f>
        <v xml:space="preserve"> Face=0xc0</v>
      </c>
      <c r="D45" t="str">
        <f ca="1">'organized input'!D728</f>
        <v xml:space="preserve"> #84</v>
      </c>
      <c r="E45">
        <f ca="1">'organized input'!E728</f>
        <v>31</v>
      </c>
      <c r="F45">
        <f ca="1">'organized input'!F728</f>
        <v>69</v>
      </c>
      <c r="G45">
        <f ca="1">'organized input'!G728</f>
        <v>31</v>
      </c>
      <c r="H45">
        <f ca="1">'organized input'!H728</f>
        <v>13</v>
      </c>
      <c r="I45">
        <f ca="1">'organized input'!I728</f>
        <v>50</v>
      </c>
      <c r="J45">
        <f ca="1">'organized input'!J728</f>
        <v>63</v>
      </c>
      <c r="M45">
        <f t="shared" si="2"/>
        <v>103.3</v>
      </c>
      <c r="P45">
        <v>45</v>
      </c>
    </row>
    <row r="46" spans="1:16">
      <c r="A46" t="str">
        <f ca="1">'organized input'!A739</f>
        <v>WR2</v>
      </c>
      <c r="B46" t="str">
        <f ca="1">'organized input'!B739</f>
        <v xml:space="preserve"> eddie BROWN</v>
      </c>
      <c r="C46" t="str">
        <f ca="1">'organized input'!C739</f>
        <v xml:space="preserve"> Face=0xc1</v>
      </c>
      <c r="D46" t="str">
        <f ca="1">'organized input'!D739</f>
        <v xml:space="preserve"> #81</v>
      </c>
      <c r="E46">
        <f ca="1">'organized input'!E739</f>
        <v>31</v>
      </c>
      <c r="F46">
        <f ca="1">'organized input'!F739</f>
        <v>69</v>
      </c>
      <c r="G46">
        <f ca="1">'organized input'!G739</f>
        <v>38</v>
      </c>
      <c r="H46">
        <f ca="1">'organized input'!H739</f>
        <v>13</v>
      </c>
      <c r="I46">
        <f ca="1">'organized input'!I739</f>
        <v>50</v>
      </c>
      <c r="J46">
        <f ca="1">'organized input'!J739</f>
        <v>56</v>
      </c>
      <c r="M46">
        <f t="shared" si="2"/>
        <v>103.3</v>
      </c>
      <c r="P46">
        <v>46</v>
      </c>
    </row>
    <row r="47" spans="1:16">
      <c r="A47" t="str">
        <f ca="1">'organized input'!A747</f>
        <v>WR2</v>
      </c>
      <c r="B47" t="str">
        <f ca="1">'organized input'!B747</f>
        <v xml:space="preserve"> tommy KANE</v>
      </c>
      <c r="C47" t="str">
        <f ca="1">'organized input'!C747</f>
        <v xml:space="preserve"> Face=0x9b</v>
      </c>
      <c r="D47" t="str">
        <f ca="1">'organized input'!D747</f>
        <v xml:space="preserve"> #81</v>
      </c>
      <c r="E47">
        <f ca="1">'organized input'!E747</f>
        <v>31</v>
      </c>
      <c r="F47">
        <f ca="1">'organized input'!F747</f>
        <v>69</v>
      </c>
      <c r="G47">
        <f ca="1">'organized input'!G747</f>
        <v>38</v>
      </c>
      <c r="H47">
        <f ca="1">'organized input'!H747</f>
        <v>13</v>
      </c>
      <c r="I47">
        <f ca="1">'organized input'!I747</f>
        <v>50</v>
      </c>
      <c r="J47">
        <f ca="1">'organized input'!J747</f>
        <v>56</v>
      </c>
      <c r="M47">
        <f t="shared" si="2"/>
        <v>103.3</v>
      </c>
      <c r="P47">
        <v>47</v>
      </c>
    </row>
    <row r="48" spans="1:16">
      <c r="A48" t="str">
        <f ca="1">'organized input'!A751</f>
        <v>WR2</v>
      </c>
      <c r="B48" t="str">
        <f ca="1">'organized input'!B751</f>
        <v xml:space="preserve"> ernie JONES</v>
      </c>
      <c r="C48" t="str">
        <f ca="1">'organized input'!C751</f>
        <v xml:space="preserve"> Face=0xa2</v>
      </c>
      <c r="D48" t="str">
        <f ca="1">'organized input'!D751</f>
        <v xml:space="preserve"> #86</v>
      </c>
      <c r="E48">
        <f ca="1">'organized input'!E751</f>
        <v>31</v>
      </c>
      <c r="F48">
        <f ca="1">'organized input'!F751</f>
        <v>69</v>
      </c>
      <c r="G48">
        <f ca="1">'organized input'!G751</f>
        <v>38</v>
      </c>
      <c r="H48">
        <f ca="1">'organized input'!H751</f>
        <v>13</v>
      </c>
      <c r="I48">
        <f ca="1">'organized input'!I751</f>
        <v>50</v>
      </c>
      <c r="J48">
        <f ca="1">'organized input'!J751</f>
        <v>56</v>
      </c>
      <c r="M48">
        <f t="shared" si="2"/>
        <v>103.3</v>
      </c>
      <c r="P48">
        <v>48</v>
      </c>
    </row>
    <row r="49" spans="1:16">
      <c r="A49" t="str">
        <f ca="1">'organized input'!A706</f>
        <v>WR1</v>
      </c>
      <c r="B49" t="str">
        <f ca="1">'organized input'!B706</f>
        <v xml:space="preserve"> james LOFTON</v>
      </c>
      <c r="C49" t="str">
        <f ca="1">'organized input'!C706</f>
        <v xml:space="preserve"> Face=0x81</v>
      </c>
      <c r="D49" t="str">
        <f ca="1">'organized input'!D706</f>
        <v xml:space="preserve"> #80</v>
      </c>
      <c r="E49">
        <f ca="1">'organized input'!E706</f>
        <v>25</v>
      </c>
      <c r="F49">
        <f ca="1">'organized input'!F706</f>
        <v>69</v>
      </c>
      <c r="G49">
        <f ca="1">'organized input'!G706</f>
        <v>38</v>
      </c>
      <c r="H49">
        <f ca="1">'organized input'!H706</f>
        <v>13</v>
      </c>
      <c r="I49">
        <f ca="1">'organized input'!I706</f>
        <v>50</v>
      </c>
      <c r="J49">
        <f ca="1">'organized input'!J706</f>
        <v>56</v>
      </c>
      <c r="M49">
        <f t="shared" si="2"/>
        <v>101.5</v>
      </c>
      <c r="P49">
        <v>49</v>
      </c>
    </row>
    <row r="50" spans="1:16">
      <c r="A50" t="str">
        <f ca="1">'organized input'!A726</f>
        <v>WR1</v>
      </c>
      <c r="B50" t="str">
        <f ca="1">'organized input'!B726</f>
        <v xml:space="preserve"> richard JOHNSON</v>
      </c>
      <c r="C50" t="str">
        <f ca="1">'organized input'!C726</f>
        <v xml:space="preserve"> Face=0xb8</v>
      </c>
      <c r="D50" t="str">
        <f ca="1">'organized input'!D726</f>
        <v xml:space="preserve"> #84</v>
      </c>
      <c r="E50">
        <f ca="1">'organized input'!E726</f>
        <v>25</v>
      </c>
      <c r="F50">
        <f ca="1">'organized input'!F726</f>
        <v>69</v>
      </c>
      <c r="G50">
        <f ca="1">'organized input'!G726</f>
        <v>19</v>
      </c>
      <c r="H50">
        <f ca="1">'organized input'!H726</f>
        <v>13</v>
      </c>
      <c r="I50">
        <f ca="1">'organized input'!I726</f>
        <v>50</v>
      </c>
      <c r="J50">
        <f ca="1">'organized input'!J726</f>
        <v>75</v>
      </c>
      <c r="M50">
        <f t="shared" si="2"/>
        <v>101.5</v>
      </c>
      <c r="P50">
        <v>50</v>
      </c>
    </row>
    <row r="51" spans="1:16">
      <c r="A51" t="s">
        <v>86</v>
      </c>
      <c r="B51" t="s">
        <v>728</v>
      </c>
      <c r="C51" t="s">
        <v>214</v>
      </c>
      <c r="D51" t="s">
        <v>78</v>
      </c>
      <c r="E51">
        <v>25</v>
      </c>
      <c r="F51">
        <v>69</v>
      </c>
      <c r="G51">
        <v>38</v>
      </c>
      <c r="H51">
        <v>69</v>
      </c>
      <c r="I51">
        <v>50</v>
      </c>
      <c r="J51">
        <v>56</v>
      </c>
      <c r="M51">
        <v>101.5</v>
      </c>
      <c r="P51">
        <v>51</v>
      </c>
    </row>
    <row r="52" spans="1:16">
      <c r="A52" t="str">
        <f ca="1">'organized input'!A711</f>
        <v>WR1</v>
      </c>
      <c r="B52" t="str">
        <f ca="1">'organized input'!B711</f>
        <v xml:space="preserve"> tim MCGEE</v>
      </c>
      <c r="C52" t="str">
        <f ca="1">'organized input'!C711</f>
        <v xml:space="preserve"> Face=0x91</v>
      </c>
      <c r="D52" t="str">
        <f ca="1">'organized input'!D711</f>
        <v xml:space="preserve"> #85</v>
      </c>
      <c r="E52">
        <f ca="1">'organized input'!E711</f>
        <v>31</v>
      </c>
      <c r="F52">
        <f ca="1">'organized input'!F711</f>
        <v>69</v>
      </c>
      <c r="G52">
        <f ca="1">'organized input'!G711</f>
        <v>31</v>
      </c>
      <c r="H52">
        <f ca="1">'organized input'!H711</f>
        <v>13</v>
      </c>
      <c r="I52">
        <f ca="1">'organized input'!I711</f>
        <v>50</v>
      </c>
      <c r="J52">
        <f ca="1">'organized input'!J711</f>
        <v>56</v>
      </c>
      <c r="M52">
        <f>0.3*E52+G52+J52</f>
        <v>96.3</v>
      </c>
      <c r="P52">
        <v>52</v>
      </c>
    </row>
    <row r="53" spans="1:16">
      <c r="A53" t="str">
        <f ca="1">'organized input'!A714</f>
        <v>WR1</v>
      </c>
      <c r="B53" t="str">
        <f ca="1">'organized input'!B714</f>
        <v xml:space="preserve"> louis LIPPS</v>
      </c>
      <c r="C53" t="str">
        <f ca="1">'organized input'!C714</f>
        <v xml:space="preserve"> Face=0xa5</v>
      </c>
      <c r="D53" t="str">
        <f ca="1">'organized input'!D714</f>
        <v xml:space="preserve"> #83</v>
      </c>
      <c r="E53">
        <f ca="1">'organized input'!E714</f>
        <v>31</v>
      </c>
      <c r="F53">
        <f ca="1">'organized input'!F714</f>
        <v>69</v>
      </c>
      <c r="G53">
        <f ca="1">'organized input'!G714</f>
        <v>31</v>
      </c>
      <c r="H53">
        <f ca="1">'organized input'!H714</f>
        <v>13</v>
      </c>
      <c r="I53">
        <f ca="1">'organized input'!I714</f>
        <v>81</v>
      </c>
      <c r="J53">
        <f ca="1">'organized input'!J714</f>
        <v>56</v>
      </c>
      <c r="M53">
        <f>0.3*E53+G53+J53</f>
        <v>96.3</v>
      </c>
      <c r="P53">
        <v>53</v>
      </c>
    </row>
    <row r="54" spans="1:16">
      <c r="A54" t="str">
        <f ca="1">'organized input'!A723</f>
        <v>WR1</v>
      </c>
      <c r="B54" t="str">
        <f ca="1">'organized input'!B723</f>
        <v xml:space="preserve"> ricky PROEHL</v>
      </c>
      <c r="C54" t="str">
        <f ca="1">'organized input'!C723</f>
        <v xml:space="preserve"> Face=0x4e</v>
      </c>
      <c r="D54" t="str">
        <f ca="1">'organized input'!D723</f>
        <v xml:space="preserve"> #87</v>
      </c>
      <c r="E54">
        <f ca="1">'organized input'!E723</f>
        <v>25</v>
      </c>
      <c r="F54">
        <f ca="1">'organized input'!F723</f>
        <v>69</v>
      </c>
      <c r="G54">
        <f ca="1">'organized input'!G723</f>
        <v>19</v>
      </c>
      <c r="H54">
        <f ca="1">'organized input'!H723</f>
        <v>13</v>
      </c>
      <c r="I54">
        <f ca="1">'organized input'!I723</f>
        <v>50</v>
      </c>
      <c r="J54">
        <f ca="1">'organized input'!J723</f>
        <v>69</v>
      </c>
      <c r="M54">
        <f>0.3*E54+G54+J54</f>
        <v>95.5</v>
      </c>
      <c r="P54">
        <v>54</v>
      </c>
    </row>
    <row r="55" spans="1:16">
      <c r="A55" t="str">
        <f ca="1">'organized input'!A762</f>
        <v>WR3</v>
      </c>
      <c r="B55" t="str">
        <f ca="1">'organized input'!B762</f>
        <v xml:space="preserve"> don BEEBE</v>
      </c>
      <c r="C55" t="str">
        <f ca="1">'organized input'!C762</f>
        <v xml:space="preserve"> Face=0x40</v>
      </c>
      <c r="D55" t="str">
        <f ca="1">'organized input'!D762</f>
        <v xml:space="preserve"> #82</v>
      </c>
      <c r="E55">
        <f ca="1">'organized input'!E762</f>
        <v>25</v>
      </c>
      <c r="F55">
        <f ca="1">'organized input'!F762</f>
        <v>69</v>
      </c>
      <c r="G55">
        <f ca="1">'organized input'!G762</f>
        <v>44</v>
      </c>
      <c r="H55">
        <f ca="1">'organized input'!H762</f>
        <v>13</v>
      </c>
      <c r="I55">
        <f ca="1">'organized input'!I762</f>
        <v>50</v>
      </c>
      <c r="J55">
        <f ca="1">'organized input'!J762</f>
        <v>44</v>
      </c>
      <c r="M55">
        <f>0.3*E55+G55+J55</f>
        <v>95.5</v>
      </c>
      <c r="P55">
        <v>55</v>
      </c>
    </row>
    <row r="56" spans="1:16">
      <c r="A56" t="s">
        <v>86</v>
      </c>
      <c r="B56" t="s">
        <v>520</v>
      </c>
      <c r="C56" t="s">
        <v>164</v>
      </c>
      <c r="D56" t="s">
        <v>88</v>
      </c>
      <c r="E56">
        <v>25</v>
      </c>
      <c r="F56">
        <v>69</v>
      </c>
      <c r="G56">
        <v>38</v>
      </c>
      <c r="H56">
        <v>50</v>
      </c>
      <c r="I56">
        <v>50</v>
      </c>
      <c r="J56">
        <v>50</v>
      </c>
      <c r="M56">
        <f>0.3*E56+G56+J56</f>
        <v>95.5</v>
      </c>
      <c r="P56">
        <v>56</v>
      </c>
    </row>
    <row r="57" spans="1:16">
      <c r="E57">
        <f t="shared" ref="E57:J57" si="3">AVERAGE(E1:E56)</f>
        <v>35.089285714285715</v>
      </c>
      <c r="F57">
        <f t="shared" si="3"/>
        <v>69</v>
      </c>
      <c r="G57">
        <f t="shared" si="3"/>
        <v>45.357142857142854</v>
      </c>
      <c r="H57">
        <f t="shared" si="3"/>
        <v>19.660714285714285</v>
      </c>
      <c r="I57">
        <f t="shared" si="3"/>
        <v>56.125</v>
      </c>
      <c r="J57">
        <f t="shared" si="3"/>
        <v>63.589285714285715</v>
      </c>
    </row>
    <row r="59" spans="1:16">
      <c r="A59" t="s">
        <v>86</v>
      </c>
      <c r="B59" t="s">
        <v>608</v>
      </c>
      <c r="C59" t="s">
        <v>60</v>
      </c>
      <c r="D59" t="s">
        <v>91</v>
      </c>
      <c r="E59">
        <v>25</v>
      </c>
      <c r="F59">
        <v>69</v>
      </c>
      <c r="G59">
        <v>38</v>
      </c>
      <c r="H59">
        <v>56</v>
      </c>
      <c r="I59">
        <v>50</v>
      </c>
      <c r="J59">
        <v>50</v>
      </c>
      <c r="M59">
        <v>95.5</v>
      </c>
    </row>
    <row r="60" spans="1:16">
      <c r="A60" t="s">
        <v>86</v>
      </c>
      <c r="B60" t="s">
        <v>948</v>
      </c>
      <c r="C60" t="s">
        <v>60</v>
      </c>
      <c r="D60" t="s">
        <v>165</v>
      </c>
      <c r="E60">
        <v>25</v>
      </c>
      <c r="F60">
        <v>69</v>
      </c>
      <c r="G60">
        <v>44</v>
      </c>
      <c r="H60">
        <v>50</v>
      </c>
      <c r="I60">
        <v>50</v>
      </c>
      <c r="J60">
        <v>44</v>
      </c>
      <c r="M60">
        <v>95.5</v>
      </c>
    </row>
    <row r="61" spans="1:16">
      <c r="A61" t="str">
        <f ca="1">'organized input'!A801</f>
        <v>WR4</v>
      </c>
      <c r="B61" t="str">
        <f ca="1">'organized input'!B801</f>
        <v xml:space="preserve"> sam GRADDY</v>
      </c>
      <c r="C61" t="str">
        <f ca="1">'organized input'!C801</f>
        <v xml:space="preserve"> Face=0xcb</v>
      </c>
      <c r="D61" t="str">
        <f ca="1">'organized input'!D801</f>
        <v xml:space="preserve"> #85</v>
      </c>
      <c r="E61">
        <f ca="1">'organized input'!E801</f>
        <v>44</v>
      </c>
      <c r="F61">
        <f ca="1">'organized input'!F801</f>
        <v>69</v>
      </c>
      <c r="G61">
        <f ca="1">'organized input'!G801</f>
        <v>63</v>
      </c>
      <c r="H61">
        <f ca="1">'organized input'!H801</f>
        <v>13</v>
      </c>
      <c r="I61">
        <f ca="1">'organized input'!I801</f>
        <v>50</v>
      </c>
      <c r="J61">
        <f ca="1">'organized input'!J801</f>
        <v>19</v>
      </c>
      <c r="M61">
        <f t="shared" ref="M61:M73" si="4">0.3*E61+G61+J61</f>
        <v>95.2</v>
      </c>
    </row>
    <row r="62" spans="1:16">
      <c r="A62" t="str">
        <f ca="1">'organized input'!A763</f>
        <v>WR3</v>
      </c>
      <c r="B62" t="str">
        <f ca="1">'organized input'!B763</f>
        <v xml:space="preserve"> clarence VERDIN</v>
      </c>
      <c r="C62" t="str">
        <f ca="1">'organized input'!C763</f>
        <v xml:space="preserve"> Face=0x9f</v>
      </c>
      <c r="D62" t="str">
        <f ca="1">'organized input'!D763</f>
        <v xml:space="preserve"> #83</v>
      </c>
      <c r="E62">
        <f ca="1">'organized input'!E763</f>
        <v>38</v>
      </c>
      <c r="F62">
        <f ca="1">'organized input'!F763</f>
        <v>69</v>
      </c>
      <c r="G62">
        <f ca="1">'organized input'!G763</f>
        <v>38</v>
      </c>
      <c r="H62">
        <f ca="1">'organized input'!H763</f>
        <v>13</v>
      </c>
      <c r="I62">
        <f ca="1">'organized input'!I763</f>
        <v>50</v>
      </c>
      <c r="J62">
        <f ca="1">'organized input'!J763</f>
        <v>44</v>
      </c>
      <c r="M62">
        <f t="shared" si="4"/>
        <v>93.4</v>
      </c>
    </row>
    <row r="63" spans="1:16">
      <c r="A63" t="str">
        <f ca="1">'organized input'!A772</f>
        <v>WR3</v>
      </c>
      <c r="B63" t="str">
        <f ca="1">'organized input'!B772</f>
        <v xml:space="preserve"> j.j. BIRDEN</v>
      </c>
      <c r="C63" t="str">
        <f ca="1">'organized input'!C772</f>
        <v xml:space="preserve"> Face=0x9e</v>
      </c>
      <c r="D63" t="str">
        <f ca="1">'organized input'!D772</f>
        <v xml:space="preserve"> #88</v>
      </c>
      <c r="E63">
        <f ca="1">'organized input'!E772</f>
        <v>31</v>
      </c>
      <c r="F63">
        <f ca="1">'organized input'!F772</f>
        <v>69</v>
      </c>
      <c r="G63">
        <f ca="1">'organized input'!G772</f>
        <v>38</v>
      </c>
      <c r="H63">
        <f ca="1">'organized input'!H772</f>
        <v>13</v>
      </c>
      <c r="I63">
        <f ca="1">'organized input'!I772</f>
        <v>50</v>
      </c>
      <c r="J63">
        <f ca="1">'organized input'!J772</f>
        <v>44</v>
      </c>
      <c r="M63">
        <f t="shared" si="4"/>
        <v>91.3</v>
      </c>
    </row>
    <row r="64" spans="1:16">
      <c r="A64" t="str">
        <f ca="1">'organized input'!A803</f>
        <v>WR4</v>
      </c>
      <c r="B64" t="str">
        <f ca="1">'organized input'!B803</f>
        <v xml:space="preserve"> jeff CHADWICK</v>
      </c>
      <c r="C64" t="str">
        <f ca="1">'organized input'!C803</f>
        <v xml:space="preserve"> Face=0x34</v>
      </c>
      <c r="D64" t="str">
        <f ca="1">'organized input'!D803</f>
        <v xml:space="preserve"> #88</v>
      </c>
      <c r="E64">
        <f ca="1">'organized input'!E803</f>
        <v>31</v>
      </c>
      <c r="F64">
        <f ca="1">'organized input'!F803</f>
        <v>69</v>
      </c>
      <c r="G64">
        <f ca="1">'organized input'!G803</f>
        <v>38</v>
      </c>
      <c r="H64">
        <f ca="1">'organized input'!H803</f>
        <v>13</v>
      </c>
      <c r="I64">
        <f ca="1">'organized input'!I803</f>
        <v>50</v>
      </c>
      <c r="J64">
        <f ca="1">'organized input'!J803</f>
        <v>44</v>
      </c>
      <c r="M64">
        <f t="shared" si="4"/>
        <v>91.3</v>
      </c>
    </row>
    <row r="65" spans="1:13">
      <c r="A65" t="str">
        <f ca="1">'organized input'!A719</f>
        <v>WR1</v>
      </c>
      <c r="B65" t="str">
        <f ca="1">'organized input'!B719</f>
        <v xml:space="preserve"> brian BLADES</v>
      </c>
      <c r="C65" t="str">
        <f ca="1">'organized input'!C719</f>
        <v xml:space="preserve"> Face=0x98</v>
      </c>
      <c r="D65" t="str">
        <f ca="1">'organized input'!D719</f>
        <v xml:space="preserve"> #89</v>
      </c>
      <c r="E65">
        <f ca="1">'organized input'!E719</f>
        <v>31</v>
      </c>
      <c r="F65">
        <f ca="1">'organized input'!F719</f>
        <v>69</v>
      </c>
      <c r="G65">
        <f ca="1">'organized input'!G719</f>
        <v>31</v>
      </c>
      <c r="H65">
        <f ca="1">'organized input'!H719</f>
        <v>13</v>
      </c>
      <c r="I65">
        <f ca="1">'organized input'!I719</f>
        <v>50</v>
      </c>
      <c r="J65">
        <f ca="1">'organized input'!J719</f>
        <v>50</v>
      </c>
      <c r="M65">
        <f t="shared" si="4"/>
        <v>90.3</v>
      </c>
    </row>
    <row r="66" spans="1:13">
      <c r="A66" t="str">
        <f ca="1">'organized input'!A725</f>
        <v>WR1</v>
      </c>
      <c r="B66" t="str">
        <f ca="1">'organized input'!B725</f>
        <v xml:space="preserve"> ron MORRIS</v>
      </c>
      <c r="C66" t="str">
        <f ca="1">'organized input'!C725</f>
        <v xml:space="preserve"> Face=0xb7</v>
      </c>
      <c r="D66" t="str">
        <f ca="1">'organized input'!D725</f>
        <v xml:space="preserve"> #84</v>
      </c>
      <c r="E66">
        <f ca="1">'organized input'!E725</f>
        <v>31</v>
      </c>
      <c r="F66">
        <f ca="1">'organized input'!F725</f>
        <v>69</v>
      </c>
      <c r="G66">
        <f ca="1">'organized input'!G725</f>
        <v>31</v>
      </c>
      <c r="H66">
        <f ca="1">'organized input'!H725</f>
        <v>13</v>
      </c>
      <c r="I66">
        <f ca="1">'organized input'!I725</f>
        <v>50</v>
      </c>
      <c r="J66">
        <f ca="1">'organized input'!J725</f>
        <v>50</v>
      </c>
      <c r="M66">
        <f t="shared" si="4"/>
        <v>90.3</v>
      </c>
    </row>
    <row r="67" spans="1:13">
      <c r="A67" t="str">
        <f ca="1">'organized input'!A737</f>
        <v>WR2</v>
      </c>
      <c r="B67" t="str">
        <f ca="1">'organized input'!B737</f>
        <v xml:space="preserve"> hart lee DYKES</v>
      </c>
      <c r="C67" t="str">
        <f ca="1">'organized input'!C737</f>
        <v xml:space="preserve"> Face=0x91</v>
      </c>
      <c r="D67" t="str">
        <f ca="1">'organized input'!D737</f>
        <v xml:space="preserve"> #88</v>
      </c>
      <c r="E67">
        <f ca="1">'organized input'!E737</f>
        <v>31</v>
      </c>
      <c r="F67">
        <f ca="1">'organized input'!F737</f>
        <v>69</v>
      </c>
      <c r="G67">
        <f ca="1">'organized input'!G737</f>
        <v>31</v>
      </c>
      <c r="H67">
        <f ca="1">'organized input'!H737</f>
        <v>13</v>
      </c>
      <c r="I67">
        <f ca="1">'organized input'!I737</f>
        <v>50</v>
      </c>
      <c r="J67">
        <f ca="1">'organized input'!J737</f>
        <v>50</v>
      </c>
      <c r="M67">
        <f t="shared" si="4"/>
        <v>90.3</v>
      </c>
    </row>
    <row r="68" spans="1:13">
      <c r="A68" t="str">
        <f ca="1">'organized input'!A738</f>
        <v>WR2</v>
      </c>
      <c r="B68" t="str">
        <f ca="1">'organized input'!B738</f>
        <v xml:space="preserve"> rob MOORE</v>
      </c>
      <c r="C68" t="str">
        <f ca="1">'organized input'!C738</f>
        <v xml:space="preserve"> Face=0x8d</v>
      </c>
      <c r="D68" t="str">
        <f ca="1">'organized input'!D738</f>
        <v xml:space="preserve"> #85</v>
      </c>
      <c r="E68">
        <f ca="1">'organized input'!E738</f>
        <v>31</v>
      </c>
      <c r="F68">
        <f ca="1">'organized input'!F738</f>
        <v>69</v>
      </c>
      <c r="G68">
        <f ca="1">'organized input'!G738</f>
        <v>31</v>
      </c>
      <c r="H68">
        <f ca="1">'organized input'!H738</f>
        <v>13</v>
      </c>
      <c r="I68">
        <f ca="1">'organized input'!I738</f>
        <v>50</v>
      </c>
      <c r="J68">
        <f ca="1">'organized input'!J738</f>
        <v>50</v>
      </c>
      <c r="M68">
        <f t="shared" si="4"/>
        <v>90.3</v>
      </c>
    </row>
    <row r="69" spans="1:13">
      <c r="A69" t="str">
        <f ca="1">'organized input'!A750</f>
        <v>WR2</v>
      </c>
      <c r="B69" t="str">
        <f ca="1">'organized input'!B750</f>
        <v xml:space="preserve"> calvin WILLIAMS</v>
      </c>
      <c r="C69" t="str">
        <f ca="1">'organized input'!C750</f>
        <v xml:space="preserve"> Face=0x89</v>
      </c>
      <c r="D69" t="str">
        <f ca="1">'organized input'!D750</f>
        <v xml:space="preserve"> #89</v>
      </c>
      <c r="E69">
        <f ca="1">'organized input'!E750</f>
        <v>31</v>
      </c>
      <c r="F69">
        <f ca="1">'organized input'!F750</f>
        <v>69</v>
      </c>
      <c r="G69">
        <f ca="1">'organized input'!G750</f>
        <v>31</v>
      </c>
      <c r="H69">
        <f ca="1">'organized input'!H750</f>
        <v>13</v>
      </c>
      <c r="I69">
        <f ca="1">'organized input'!I750</f>
        <v>50</v>
      </c>
      <c r="J69">
        <f ca="1">'organized input'!J750</f>
        <v>50</v>
      </c>
      <c r="M69">
        <f t="shared" si="4"/>
        <v>90.3</v>
      </c>
    </row>
    <row r="70" spans="1:13">
      <c r="A70" t="str">
        <f ca="1">'organized input'!A753</f>
        <v>WR2</v>
      </c>
      <c r="B70" t="str">
        <f ca="1">'organized input'!B753</f>
        <v xml:space="preserve"> wendell DAVIS</v>
      </c>
      <c r="C70" t="str">
        <f ca="1">'organized input'!C753</f>
        <v xml:space="preserve"> Face=0x91</v>
      </c>
      <c r="D70" t="str">
        <f ca="1">'organized input'!D753</f>
        <v xml:space="preserve"> #82</v>
      </c>
      <c r="E70">
        <f ca="1">'organized input'!E753</f>
        <v>31</v>
      </c>
      <c r="F70">
        <f ca="1">'organized input'!F753</f>
        <v>69</v>
      </c>
      <c r="G70">
        <f ca="1">'organized input'!G753</f>
        <v>31</v>
      </c>
      <c r="H70">
        <f ca="1">'organized input'!H753</f>
        <v>13</v>
      </c>
      <c r="I70">
        <f ca="1">'organized input'!I753</f>
        <v>50</v>
      </c>
      <c r="J70">
        <f ca="1">'organized input'!J753</f>
        <v>50</v>
      </c>
      <c r="M70">
        <f t="shared" si="4"/>
        <v>90.3</v>
      </c>
    </row>
    <row r="71" spans="1:13">
      <c r="A71" t="str">
        <f ca="1">'organized input'!A755</f>
        <v>WR2</v>
      </c>
      <c r="B71" t="str">
        <f ca="1">'organized input'!B755</f>
        <v xml:space="preserve"> perry KEMP</v>
      </c>
      <c r="C71" t="str">
        <f ca="1">'organized input'!C755</f>
        <v xml:space="preserve"> Face=0x82</v>
      </c>
      <c r="D71" t="str">
        <f ca="1">'organized input'!D755</f>
        <v xml:space="preserve"> #81</v>
      </c>
      <c r="E71">
        <f ca="1">'organized input'!E755</f>
        <v>31</v>
      </c>
      <c r="F71">
        <f ca="1">'organized input'!F755</f>
        <v>69</v>
      </c>
      <c r="G71">
        <f ca="1">'organized input'!G755</f>
        <v>31</v>
      </c>
      <c r="H71">
        <f ca="1">'organized input'!H755</f>
        <v>13</v>
      </c>
      <c r="I71">
        <f ca="1">'organized input'!I755</f>
        <v>50</v>
      </c>
      <c r="J71">
        <f ca="1">'organized input'!J755</f>
        <v>50</v>
      </c>
      <c r="M71">
        <f t="shared" si="4"/>
        <v>90.3</v>
      </c>
    </row>
    <row r="72" spans="1:13">
      <c r="A72" t="str">
        <f ca="1">'organized input'!A811</f>
        <v>WR4</v>
      </c>
      <c r="B72" t="str">
        <f ca="1">'organized input'!B811</f>
        <v xml:space="preserve"> jeff QUERY</v>
      </c>
      <c r="C72" t="str">
        <f ca="1">'organized input'!C811</f>
        <v xml:space="preserve"> Face=0x39</v>
      </c>
      <c r="D72" t="str">
        <f ca="1">'organized input'!D811</f>
        <v xml:space="preserve"> #85</v>
      </c>
      <c r="E72">
        <f ca="1">'organized input'!E811</f>
        <v>31</v>
      </c>
      <c r="F72">
        <f ca="1">'organized input'!F811</f>
        <v>69</v>
      </c>
      <c r="G72">
        <f ca="1">'organized input'!G811</f>
        <v>31</v>
      </c>
      <c r="H72">
        <f ca="1">'organized input'!H811</f>
        <v>13</v>
      </c>
      <c r="I72">
        <f ca="1">'organized input'!I811</f>
        <v>50</v>
      </c>
      <c r="J72">
        <f ca="1">'organized input'!J811</f>
        <v>50</v>
      </c>
      <c r="M72">
        <f t="shared" si="4"/>
        <v>90.3</v>
      </c>
    </row>
    <row r="73" spans="1:13">
      <c r="A73" t="str">
        <f ca="1">'organized input'!A812</f>
        <v>WR4</v>
      </c>
      <c r="B73" t="str">
        <f ca="1">'organized input'!B812</f>
        <v xml:space="preserve"> cris CARTER</v>
      </c>
      <c r="C73" t="str">
        <f ca="1">'organized input'!C812</f>
        <v xml:space="preserve"> Face=0x8f</v>
      </c>
      <c r="D73" t="str">
        <f ca="1">'organized input'!D812</f>
        <v xml:space="preserve"> #80</v>
      </c>
      <c r="E73">
        <f ca="1">'organized input'!E812</f>
        <v>31</v>
      </c>
      <c r="F73">
        <f ca="1">'organized input'!F812</f>
        <v>69</v>
      </c>
      <c r="G73">
        <f ca="1">'organized input'!G812</f>
        <v>31</v>
      </c>
      <c r="H73">
        <f ca="1">'organized input'!H812</f>
        <v>13</v>
      </c>
      <c r="I73">
        <f ca="1">'organized input'!I812</f>
        <v>50</v>
      </c>
      <c r="J73">
        <f ca="1">'organized input'!J812</f>
        <v>50</v>
      </c>
      <c r="M73">
        <f t="shared" si="4"/>
        <v>90.3</v>
      </c>
    </row>
    <row r="74" spans="1:13">
      <c r="A74" t="s">
        <v>86</v>
      </c>
      <c r="B74" t="s">
        <v>1370</v>
      </c>
      <c r="C74" t="s">
        <v>178</v>
      </c>
      <c r="D74" t="s">
        <v>78</v>
      </c>
      <c r="E74">
        <v>25</v>
      </c>
      <c r="F74">
        <v>69</v>
      </c>
      <c r="G74">
        <v>38</v>
      </c>
      <c r="H74">
        <v>44</v>
      </c>
      <c r="I74">
        <v>50</v>
      </c>
      <c r="J74">
        <v>44</v>
      </c>
      <c r="M74">
        <v>89.5</v>
      </c>
    </row>
    <row r="75" spans="1:13">
      <c r="A75" t="str">
        <f ca="1">'organized input'!A718</f>
        <v>WR1</v>
      </c>
      <c r="B75" t="str">
        <f ca="1">'organized input'!B718</f>
        <v xml:space="preserve"> quinn EARLY</v>
      </c>
      <c r="C75" t="str">
        <f ca="1">'organized input'!C718</f>
        <v xml:space="preserve"> Face=0xaa</v>
      </c>
      <c r="D75" t="str">
        <f ca="1">'organized input'!D718</f>
        <v xml:space="preserve"> #87</v>
      </c>
      <c r="E75">
        <f ca="1">'organized input'!E718</f>
        <v>31</v>
      </c>
      <c r="F75">
        <f ca="1">'organized input'!F718</f>
        <v>69</v>
      </c>
      <c r="G75">
        <f ca="1">'organized input'!G718</f>
        <v>31</v>
      </c>
      <c r="H75">
        <f ca="1">'organized input'!H718</f>
        <v>13</v>
      </c>
      <c r="I75">
        <f ca="1">'organized input'!I718</f>
        <v>50</v>
      </c>
      <c r="J75">
        <f ca="1">'organized input'!J718</f>
        <v>44</v>
      </c>
      <c r="M75">
        <f t="shared" ref="M75:M83" si="5">0.3*E75+G75+J75</f>
        <v>84.3</v>
      </c>
    </row>
    <row r="76" spans="1:13">
      <c r="A76" t="str">
        <f ca="1">'organized input'!A778</f>
        <v>WR3</v>
      </c>
      <c r="B76" t="str">
        <f ca="1">'organized input'!B778</f>
        <v xml:space="preserve"> mike QUICK</v>
      </c>
      <c r="C76" t="str">
        <f ca="1">'organized input'!C778</f>
        <v xml:space="preserve"> Face=0x9f</v>
      </c>
      <c r="D76" t="str">
        <f ca="1">'organized input'!D778</f>
        <v xml:space="preserve"> #82</v>
      </c>
      <c r="E76">
        <f ca="1">'organized input'!E778</f>
        <v>31</v>
      </c>
      <c r="F76">
        <f ca="1">'organized input'!F778</f>
        <v>69</v>
      </c>
      <c r="G76">
        <f ca="1">'organized input'!G778</f>
        <v>31</v>
      </c>
      <c r="H76">
        <f ca="1">'organized input'!H778</f>
        <v>13</v>
      </c>
      <c r="I76">
        <f ca="1">'organized input'!I778</f>
        <v>50</v>
      </c>
      <c r="J76">
        <f ca="1">'organized input'!J778</f>
        <v>44</v>
      </c>
      <c r="M76">
        <f t="shared" si="5"/>
        <v>84.3</v>
      </c>
    </row>
    <row r="77" spans="1:13">
      <c r="A77" t="str">
        <f ca="1">'organized input'!A798</f>
        <v>WR4</v>
      </c>
      <c r="B77" t="str">
        <f ca="1">'organized input'!B798</f>
        <v xml:space="preserve"> dwight STONE</v>
      </c>
      <c r="C77" t="str">
        <f ca="1">'organized input'!C798</f>
        <v xml:space="preserve"> Face=0x8b</v>
      </c>
      <c r="D77" t="str">
        <f ca="1">'organized input'!D798</f>
        <v xml:space="preserve"> #20</v>
      </c>
      <c r="E77">
        <f ca="1">'organized input'!E798</f>
        <v>31</v>
      </c>
      <c r="F77">
        <f ca="1">'organized input'!F798</f>
        <v>69</v>
      </c>
      <c r="G77">
        <f ca="1">'organized input'!G798</f>
        <v>31</v>
      </c>
      <c r="H77">
        <f ca="1">'organized input'!H798</f>
        <v>13</v>
      </c>
      <c r="I77">
        <f ca="1">'organized input'!I798</f>
        <v>81</v>
      </c>
      <c r="J77">
        <f ca="1">'organized input'!J798</f>
        <v>44</v>
      </c>
      <c r="M77">
        <f t="shared" si="5"/>
        <v>84.3</v>
      </c>
    </row>
    <row r="78" spans="1:13">
      <c r="A78" t="str">
        <f ca="1">'organized input'!A802</f>
        <v>WR4</v>
      </c>
      <c r="B78" t="str">
        <f ca="1">'organized input'!B802</f>
        <v xml:space="preserve"> wayne WALKER</v>
      </c>
      <c r="C78" t="str">
        <f ca="1">'organized input'!C802</f>
        <v xml:space="preserve"> Face=0x89</v>
      </c>
      <c r="D78" t="str">
        <f ca="1">'organized input'!D802</f>
        <v xml:space="preserve"> #80</v>
      </c>
      <c r="E78">
        <f ca="1">'organized input'!E802</f>
        <v>31</v>
      </c>
      <c r="F78">
        <f ca="1">'organized input'!F802</f>
        <v>69</v>
      </c>
      <c r="G78">
        <f ca="1">'organized input'!G802</f>
        <v>31</v>
      </c>
      <c r="H78">
        <f ca="1">'organized input'!H802</f>
        <v>13</v>
      </c>
      <c r="I78">
        <f ca="1">'organized input'!I802</f>
        <v>50</v>
      </c>
      <c r="J78">
        <f ca="1">'organized input'!J802</f>
        <v>44</v>
      </c>
      <c r="M78">
        <f t="shared" si="5"/>
        <v>84.3</v>
      </c>
    </row>
    <row r="79" spans="1:13">
      <c r="A79" t="str">
        <f ca="1">'organized input'!A808</f>
        <v>WR4</v>
      </c>
      <c r="B79" t="str">
        <f ca="1">'organized input'!B808</f>
        <v xml:space="preserve"> james DIXON</v>
      </c>
      <c r="C79" t="str">
        <f ca="1">'organized input'!C808</f>
        <v xml:space="preserve"> Face=0x86</v>
      </c>
      <c r="D79" t="str">
        <f ca="1">'organized input'!D808</f>
        <v xml:space="preserve"> #86</v>
      </c>
      <c r="E79">
        <f ca="1">'organized input'!E808</f>
        <v>31</v>
      </c>
      <c r="F79">
        <f ca="1">'organized input'!F808</f>
        <v>69</v>
      </c>
      <c r="G79">
        <f ca="1">'organized input'!G808</f>
        <v>31</v>
      </c>
      <c r="H79">
        <f ca="1">'organized input'!H808</f>
        <v>13</v>
      </c>
      <c r="I79">
        <f ca="1">'organized input'!I808</f>
        <v>50</v>
      </c>
      <c r="J79">
        <f ca="1">'organized input'!J808</f>
        <v>44</v>
      </c>
      <c r="M79">
        <f t="shared" si="5"/>
        <v>84.3</v>
      </c>
    </row>
    <row r="80" spans="1:13">
      <c r="A80" t="str">
        <f ca="1">'organized input'!A813</f>
        <v>WR4</v>
      </c>
      <c r="B80" t="str">
        <f ca="1">'organized input'!B813</f>
        <v xml:space="preserve"> willie DREWREY</v>
      </c>
      <c r="C80" t="str">
        <f ca="1">'organized input'!C813</f>
        <v xml:space="preserve"> Face=0xb8</v>
      </c>
      <c r="D80" t="str">
        <f ca="1">'organized input'!D813</f>
        <v xml:space="preserve"> #87</v>
      </c>
      <c r="E80">
        <f ca="1">'organized input'!E813</f>
        <v>31</v>
      </c>
      <c r="F80">
        <f ca="1">'organized input'!F813</f>
        <v>69</v>
      </c>
      <c r="G80">
        <f ca="1">'organized input'!G813</f>
        <v>31</v>
      </c>
      <c r="H80">
        <f ca="1">'organized input'!H813</f>
        <v>13</v>
      </c>
      <c r="I80">
        <f ca="1">'organized input'!I813</f>
        <v>50</v>
      </c>
      <c r="J80">
        <f ca="1">'organized input'!J813</f>
        <v>44</v>
      </c>
      <c r="M80">
        <f t="shared" si="5"/>
        <v>84.3</v>
      </c>
    </row>
    <row r="81" spans="1:13">
      <c r="A81" t="str">
        <f ca="1">'organized input'!A815</f>
        <v>WR4</v>
      </c>
      <c r="B81" t="str">
        <f ca="1">'organized input'!B815</f>
        <v xml:space="preserve"> aaron COX</v>
      </c>
      <c r="C81" t="str">
        <f ca="1">'organized input'!C815</f>
        <v xml:space="preserve"> Face=0x8e</v>
      </c>
      <c r="D81" t="str">
        <f ca="1">'organized input'!D815</f>
        <v xml:space="preserve"> #84</v>
      </c>
      <c r="E81">
        <f ca="1">'organized input'!E815</f>
        <v>31</v>
      </c>
      <c r="F81">
        <f ca="1">'organized input'!F815</f>
        <v>69</v>
      </c>
      <c r="G81">
        <f ca="1">'organized input'!G815</f>
        <v>31</v>
      </c>
      <c r="H81">
        <f ca="1">'organized input'!H815</f>
        <v>13</v>
      </c>
      <c r="I81">
        <f ca="1">'organized input'!I815</f>
        <v>50</v>
      </c>
      <c r="J81">
        <f ca="1">'organized input'!J815</f>
        <v>44</v>
      </c>
      <c r="M81">
        <f t="shared" si="5"/>
        <v>84.3</v>
      </c>
    </row>
    <row r="82" spans="1:13">
      <c r="A82" t="str">
        <f ca="1">'organized input'!A816</f>
        <v>WR4</v>
      </c>
      <c r="B82" t="str">
        <f ca="1">'organized input'!B816</f>
        <v xml:space="preserve"> floyd TURNER</v>
      </c>
      <c r="C82" t="str">
        <f ca="1">'organized input'!C816</f>
        <v xml:space="preserve"> Face=0x9a</v>
      </c>
      <c r="D82" t="str">
        <f ca="1">'organized input'!D816</f>
        <v xml:space="preserve"> #88</v>
      </c>
      <c r="E82">
        <f ca="1">'organized input'!E816</f>
        <v>31</v>
      </c>
      <c r="F82">
        <f ca="1">'organized input'!F816</f>
        <v>69</v>
      </c>
      <c r="G82">
        <f ca="1">'organized input'!G816</f>
        <v>31</v>
      </c>
      <c r="H82">
        <f ca="1">'organized input'!H816</f>
        <v>13</v>
      </c>
      <c r="I82">
        <f ca="1">'organized input'!I816</f>
        <v>50</v>
      </c>
      <c r="J82">
        <f ca="1">'organized input'!J816</f>
        <v>44</v>
      </c>
      <c r="M82">
        <f t="shared" si="5"/>
        <v>84.3</v>
      </c>
    </row>
    <row r="83" spans="1:13">
      <c r="A83" t="str">
        <f ca="1">'organized input'!A817</f>
        <v>WR4</v>
      </c>
      <c r="B83" t="str">
        <f ca="1">'organized input'!B817</f>
        <v xml:space="preserve"> george THOMAS</v>
      </c>
      <c r="C83" t="str">
        <f ca="1">'organized input'!C817</f>
        <v xml:space="preserve"> Face=0x8f</v>
      </c>
      <c r="D83" t="str">
        <f ca="1">'organized input'!D817</f>
        <v xml:space="preserve"> #89</v>
      </c>
      <c r="E83">
        <f ca="1">'organized input'!E817</f>
        <v>31</v>
      </c>
      <c r="F83">
        <f ca="1">'organized input'!F817</f>
        <v>69</v>
      </c>
      <c r="G83">
        <f ca="1">'organized input'!G817</f>
        <v>31</v>
      </c>
      <c r="H83">
        <f ca="1">'organized input'!H817</f>
        <v>13</v>
      </c>
      <c r="I83">
        <f ca="1">'organized input'!I817</f>
        <v>50</v>
      </c>
      <c r="J83">
        <f ca="1">'organized input'!J817</f>
        <v>44</v>
      </c>
      <c r="M83">
        <f t="shared" si="5"/>
        <v>84.3</v>
      </c>
    </row>
    <row r="84" spans="1:13">
      <c r="A84" t="s">
        <v>86</v>
      </c>
      <c r="B84" t="s">
        <v>876</v>
      </c>
      <c r="C84" t="s">
        <v>224</v>
      </c>
      <c r="D84" t="s">
        <v>165</v>
      </c>
      <c r="E84">
        <v>31</v>
      </c>
      <c r="F84">
        <v>69</v>
      </c>
      <c r="G84">
        <v>31</v>
      </c>
      <c r="H84">
        <v>50</v>
      </c>
      <c r="I84">
        <v>50</v>
      </c>
      <c r="J84">
        <v>44</v>
      </c>
      <c r="M84">
        <v>84.3</v>
      </c>
    </row>
    <row r="85" spans="1:13">
      <c r="A85" t="s">
        <v>86</v>
      </c>
      <c r="B85" t="s">
        <v>1263</v>
      </c>
      <c r="C85" t="s">
        <v>189</v>
      </c>
      <c r="D85" t="s">
        <v>239</v>
      </c>
      <c r="E85">
        <v>31</v>
      </c>
      <c r="F85">
        <v>69</v>
      </c>
      <c r="G85">
        <v>31</v>
      </c>
      <c r="H85">
        <v>13</v>
      </c>
      <c r="I85">
        <v>50</v>
      </c>
      <c r="J85">
        <v>44</v>
      </c>
      <c r="M85">
        <v>84.3</v>
      </c>
    </row>
    <row r="86" spans="1:13">
      <c r="A86" t="str">
        <f ca="1">'organized input'!A716</f>
        <v>WR1</v>
      </c>
      <c r="B86" t="str">
        <f ca="1">'organized input'!B716</f>
        <v xml:space="preserve"> robb THOMAS</v>
      </c>
      <c r="C86" t="str">
        <f ca="1">'organized input'!C716</f>
        <v xml:space="preserve"> Face=0x33</v>
      </c>
      <c r="D86" t="str">
        <f ca="1">'organized input'!D716</f>
        <v xml:space="preserve"> #81</v>
      </c>
      <c r="E86">
        <f ca="1">'organized input'!E716</f>
        <v>25</v>
      </c>
      <c r="F86">
        <f ca="1">'organized input'!F716</f>
        <v>69</v>
      </c>
      <c r="G86">
        <f ca="1">'organized input'!G716</f>
        <v>25</v>
      </c>
      <c r="H86">
        <f ca="1">'organized input'!H716</f>
        <v>13</v>
      </c>
      <c r="I86">
        <f ca="1">'organized input'!I716</f>
        <v>50</v>
      </c>
      <c r="J86">
        <f ca="1">'organized input'!J716</f>
        <v>50</v>
      </c>
      <c r="M86">
        <f t="shared" ref="M86:M95" si="6">0.3*E86+G86+J86</f>
        <v>82.5</v>
      </c>
    </row>
    <row r="87" spans="1:13">
      <c r="A87" t="str">
        <f ca="1">'organized input'!A733</f>
        <v>WR1</v>
      </c>
      <c r="B87" t="str">
        <f ca="1">'organized input'!B733</f>
        <v xml:space="preserve"> floyd DIXON</v>
      </c>
      <c r="C87" t="str">
        <f ca="1">'organized input'!C733</f>
        <v xml:space="preserve"> Face=0x8d</v>
      </c>
      <c r="D87" t="str">
        <f ca="1">'organized input'!D733</f>
        <v xml:space="preserve"> #86</v>
      </c>
      <c r="E87">
        <f ca="1">'organized input'!E733</f>
        <v>25</v>
      </c>
      <c r="F87">
        <f ca="1">'organized input'!F733</f>
        <v>69</v>
      </c>
      <c r="G87">
        <f ca="1">'organized input'!G733</f>
        <v>25</v>
      </c>
      <c r="H87">
        <f ca="1">'organized input'!H733</f>
        <v>13</v>
      </c>
      <c r="I87">
        <f ca="1">'organized input'!I733</f>
        <v>50</v>
      </c>
      <c r="J87">
        <f ca="1">'organized input'!J733</f>
        <v>50</v>
      </c>
      <c r="M87">
        <f t="shared" si="6"/>
        <v>82.5</v>
      </c>
    </row>
    <row r="88" spans="1:13">
      <c r="A88" t="str">
        <f ca="1">'organized input'!A740</f>
        <v>WR2</v>
      </c>
      <c r="B88" t="str">
        <f ca="1">'organized input'!B740</f>
        <v xml:space="preserve"> reggie LANGHORNE</v>
      </c>
      <c r="C88" t="str">
        <f ca="1">'organized input'!C740</f>
        <v xml:space="preserve"> Face=0xb8</v>
      </c>
      <c r="D88" t="str">
        <f ca="1">'organized input'!D740</f>
        <v xml:space="preserve"> #88</v>
      </c>
      <c r="E88">
        <f ca="1">'organized input'!E740</f>
        <v>25</v>
      </c>
      <c r="F88">
        <f ca="1">'organized input'!F740</f>
        <v>69</v>
      </c>
      <c r="G88">
        <f ca="1">'organized input'!G740</f>
        <v>25</v>
      </c>
      <c r="H88">
        <f ca="1">'organized input'!H740</f>
        <v>13</v>
      </c>
      <c r="I88">
        <f ca="1">'organized input'!I740</f>
        <v>50</v>
      </c>
      <c r="J88">
        <f ca="1">'organized input'!J740</f>
        <v>50</v>
      </c>
      <c r="M88">
        <f t="shared" si="6"/>
        <v>82.5</v>
      </c>
    </row>
    <row r="89" spans="1:13">
      <c r="A89" t="str">
        <f ca="1">'organized input'!A757</f>
        <v>WR2</v>
      </c>
      <c r="B89" t="str">
        <f ca="1">'organized input'!B757</f>
        <v xml:space="preserve"> bruce HILL</v>
      </c>
      <c r="C89" t="str">
        <f ca="1">'organized input'!C757</f>
        <v xml:space="preserve"> Face=0x9c</v>
      </c>
      <c r="D89" t="str">
        <f ca="1">'organized input'!D757</f>
        <v xml:space="preserve"> #84</v>
      </c>
      <c r="E89">
        <f ca="1">'organized input'!E757</f>
        <v>25</v>
      </c>
      <c r="F89">
        <f ca="1">'organized input'!F757</f>
        <v>69</v>
      </c>
      <c r="G89">
        <f ca="1">'organized input'!G757</f>
        <v>25</v>
      </c>
      <c r="H89">
        <f ca="1">'organized input'!H757</f>
        <v>13</v>
      </c>
      <c r="I89">
        <f ca="1">'organized input'!I757</f>
        <v>50</v>
      </c>
      <c r="J89">
        <f ca="1">'organized input'!J757</f>
        <v>50</v>
      </c>
      <c r="M89">
        <f t="shared" si="6"/>
        <v>82.5</v>
      </c>
    </row>
    <row r="90" spans="1:13">
      <c r="A90" t="str">
        <f ca="1">'organized input'!A760</f>
        <v>WR2</v>
      </c>
      <c r="B90" t="str">
        <f ca="1">'organized input'!B760</f>
        <v xml:space="preserve"> brent PERRIMAN</v>
      </c>
      <c r="C90" t="str">
        <f ca="1">'organized input'!C760</f>
        <v xml:space="preserve"> Face=0xc7</v>
      </c>
      <c r="D90" t="str">
        <f ca="1">'organized input'!D760</f>
        <v xml:space="preserve"> #80</v>
      </c>
      <c r="E90">
        <f ca="1">'organized input'!E760</f>
        <v>25</v>
      </c>
      <c r="F90">
        <f ca="1">'organized input'!F760</f>
        <v>69</v>
      </c>
      <c r="G90">
        <f ca="1">'organized input'!G760</f>
        <v>25</v>
      </c>
      <c r="H90">
        <f ca="1">'organized input'!H760</f>
        <v>13</v>
      </c>
      <c r="I90">
        <f ca="1">'organized input'!I760</f>
        <v>50</v>
      </c>
      <c r="J90">
        <f ca="1">'organized input'!J760</f>
        <v>50</v>
      </c>
      <c r="M90">
        <f t="shared" si="6"/>
        <v>82.5</v>
      </c>
    </row>
    <row r="91" spans="1:13">
      <c r="A91" t="str">
        <f ca="1">'organized input'!A783</f>
        <v>WR3</v>
      </c>
      <c r="B91" t="str">
        <f ca="1">'organized input'!B783</f>
        <v xml:space="preserve"> charles WILSON</v>
      </c>
      <c r="C91" t="str">
        <f ca="1">'organized input'!C783</f>
        <v xml:space="preserve"> Face=0xa4</v>
      </c>
      <c r="D91" t="str">
        <f ca="1">'organized input'!D783</f>
        <v xml:space="preserve"> #88</v>
      </c>
      <c r="E91">
        <f ca="1">'organized input'!E783</f>
        <v>25</v>
      </c>
      <c r="F91">
        <f ca="1">'organized input'!F783</f>
        <v>69</v>
      </c>
      <c r="G91">
        <f ca="1">'organized input'!G783</f>
        <v>25</v>
      </c>
      <c r="H91">
        <f ca="1">'organized input'!H783</f>
        <v>13</v>
      </c>
      <c r="I91">
        <f ca="1">'organized input'!I783</f>
        <v>50</v>
      </c>
      <c r="J91">
        <f ca="1">'organized input'!J783</f>
        <v>50</v>
      </c>
      <c r="M91">
        <f t="shared" si="6"/>
        <v>82.5</v>
      </c>
    </row>
    <row r="92" spans="1:13">
      <c r="A92" t="str">
        <f ca="1">'organized input'!A792</f>
        <v>WR4</v>
      </c>
      <c r="B92" t="str">
        <f ca="1">'organized input'!B792</f>
        <v xml:space="preserve"> tony MARTIN</v>
      </c>
      <c r="C92" t="str">
        <f ca="1">'organized input'!C792</f>
        <v xml:space="preserve"> Face=0xa2</v>
      </c>
      <c r="D92" t="str">
        <f ca="1">'organized input'!D792</f>
        <v xml:space="preserve"> #89</v>
      </c>
      <c r="E92">
        <f ca="1">'organized input'!E792</f>
        <v>25</v>
      </c>
      <c r="F92">
        <f ca="1">'organized input'!F792</f>
        <v>69</v>
      </c>
      <c r="G92">
        <f ca="1">'organized input'!G792</f>
        <v>25</v>
      </c>
      <c r="H92">
        <f ca="1">'organized input'!H792</f>
        <v>13</v>
      </c>
      <c r="I92">
        <f ca="1">'organized input'!I792</f>
        <v>50</v>
      </c>
      <c r="J92">
        <f ca="1">'organized input'!J792</f>
        <v>50</v>
      </c>
      <c r="M92">
        <f t="shared" si="6"/>
        <v>82.5</v>
      </c>
    </row>
    <row r="93" spans="1:13">
      <c r="A93" t="str">
        <f ca="1">'organized input'!A799</f>
        <v>WR4</v>
      </c>
      <c r="B93" t="str">
        <f ca="1">'organized input'!B799</f>
        <v xml:space="preserve"> michael YOUNG</v>
      </c>
      <c r="C93" t="str">
        <f ca="1">'organized input'!C799</f>
        <v xml:space="preserve"> Face=0x21</v>
      </c>
      <c r="D93" t="str">
        <f ca="1">'organized input'!D799</f>
        <v xml:space="preserve"> #83</v>
      </c>
      <c r="E93">
        <f ca="1">'organized input'!E799</f>
        <v>25</v>
      </c>
      <c r="F93">
        <f ca="1">'organized input'!F799</f>
        <v>69</v>
      </c>
      <c r="G93">
        <f ca="1">'organized input'!G799</f>
        <v>25</v>
      </c>
      <c r="H93">
        <f ca="1">'organized input'!H799</f>
        <v>13</v>
      </c>
      <c r="I93">
        <f ca="1">'organized input'!I799</f>
        <v>50</v>
      </c>
      <c r="J93">
        <f ca="1">'organized input'!J799</f>
        <v>50</v>
      </c>
      <c r="M93">
        <f t="shared" si="6"/>
        <v>82.5</v>
      </c>
    </row>
    <row r="94" spans="1:13">
      <c r="A94" t="str">
        <f ca="1">'organized input'!A800</f>
        <v>WR4</v>
      </c>
      <c r="B94" t="str">
        <f ca="1">'organized input'!B800</f>
        <v xml:space="preserve"> emile HARRY</v>
      </c>
      <c r="C94" t="str">
        <f ca="1">'organized input'!C800</f>
        <v xml:space="preserve"> Face=0xcb</v>
      </c>
      <c r="D94" t="str">
        <f ca="1">'organized input'!D800</f>
        <v xml:space="preserve"> #86</v>
      </c>
      <c r="E94">
        <f ca="1">'organized input'!E800</f>
        <v>25</v>
      </c>
      <c r="F94">
        <f ca="1">'organized input'!F800</f>
        <v>69</v>
      </c>
      <c r="G94">
        <f ca="1">'organized input'!G800</f>
        <v>25</v>
      </c>
      <c r="H94">
        <f ca="1">'organized input'!H800</f>
        <v>13</v>
      </c>
      <c r="I94">
        <f ca="1">'organized input'!I800</f>
        <v>50</v>
      </c>
      <c r="J94">
        <f ca="1">'organized input'!J800</f>
        <v>50</v>
      </c>
      <c r="M94">
        <f t="shared" si="6"/>
        <v>82.5</v>
      </c>
    </row>
    <row r="95" spans="1:13">
      <c r="A95" t="str">
        <f ca="1">'organized input'!A807</f>
        <v>WR4</v>
      </c>
      <c r="B95" t="str">
        <f ca="1">'organized input'!B807</f>
        <v xml:space="preserve"> j.t. SMITH</v>
      </c>
      <c r="C95" t="str">
        <f ca="1">'organized input'!C807</f>
        <v xml:space="preserve"> Face=0xc9</v>
      </c>
      <c r="D95" t="str">
        <f ca="1">'organized input'!D807</f>
        <v xml:space="preserve"> #84</v>
      </c>
      <c r="E95">
        <f ca="1">'organized input'!E807</f>
        <v>25</v>
      </c>
      <c r="F95">
        <f ca="1">'organized input'!F807</f>
        <v>69</v>
      </c>
      <c r="G95">
        <f ca="1">'organized input'!G807</f>
        <v>25</v>
      </c>
      <c r="H95">
        <f ca="1">'organized input'!H807</f>
        <v>13</v>
      </c>
      <c r="I95">
        <f ca="1">'organized input'!I807</f>
        <v>50</v>
      </c>
      <c r="J95">
        <f ca="1">'organized input'!J807</f>
        <v>50</v>
      </c>
      <c r="M95">
        <f t="shared" si="6"/>
        <v>82.5</v>
      </c>
    </row>
    <row r="96" spans="1:13">
      <c r="A96" t="s">
        <v>86</v>
      </c>
      <c r="B96" t="s">
        <v>689</v>
      </c>
      <c r="C96" t="s">
        <v>294</v>
      </c>
      <c r="D96" t="s">
        <v>91</v>
      </c>
      <c r="E96">
        <v>25</v>
      </c>
      <c r="F96">
        <v>69</v>
      </c>
      <c r="G96">
        <v>25</v>
      </c>
      <c r="H96">
        <v>56</v>
      </c>
      <c r="I96">
        <v>50</v>
      </c>
      <c r="J96">
        <v>50</v>
      </c>
      <c r="M96">
        <v>82.5</v>
      </c>
    </row>
    <row r="97" spans="1:13">
      <c r="A97" t="s">
        <v>86</v>
      </c>
      <c r="B97" t="s">
        <v>838</v>
      </c>
      <c r="C97" t="s">
        <v>60</v>
      </c>
      <c r="D97" t="s">
        <v>208</v>
      </c>
      <c r="E97">
        <v>25</v>
      </c>
      <c r="F97">
        <v>69</v>
      </c>
      <c r="G97">
        <v>31</v>
      </c>
      <c r="H97">
        <v>63</v>
      </c>
      <c r="I97">
        <v>81</v>
      </c>
      <c r="J97">
        <v>44</v>
      </c>
      <c r="M97">
        <v>82.5</v>
      </c>
    </row>
    <row r="98" spans="1:13">
      <c r="A98" t="s">
        <v>86</v>
      </c>
      <c r="B98" t="s">
        <v>1089</v>
      </c>
      <c r="C98" t="s">
        <v>117</v>
      </c>
      <c r="D98" t="s">
        <v>239</v>
      </c>
      <c r="E98">
        <v>25</v>
      </c>
      <c r="F98">
        <v>69</v>
      </c>
      <c r="G98">
        <v>31</v>
      </c>
      <c r="H98">
        <v>69</v>
      </c>
      <c r="I98">
        <v>69</v>
      </c>
      <c r="J98">
        <v>44</v>
      </c>
      <c r="M98">
        <v>82.5</v>
      </c>
    </row>
    <row r="99" spans="1:13">
      <c r="A99" t="s">
        <v>86</v>
      </c>
      <c r="B99" t="s">
        <v>1437</v>
      </c>
      <c r="C99" t="s">
        <v>651</v>
      </c>
      <c r="D99" t="s">
        <v>85</v>
      </c>
      <c r="E99">
        <v>25</v>
      </c>
      <c r="F99">
        <v>69</v>
      </c>
      <c r="G99">
        <v>19</v>
      </c>
      <c r="H99">
        <v>56</v>
      </c>
      <c r="I99">
        <v>50</v>
      </c>
      <c r="J99">
        <v>56</v>
      </c>
      <c r="M99">
        <v>82.5</v>
      </c>
    </row>
    <row r="100" spans="1:13">
      <c r="A100" t="str">
        <f ca="1">'organized input'!A782</f>
        <v>WR3</v>
      </c>
      <c r="B100" t="str">
        <f ca="1">'organized input'!B782</f>
        <v xml:space="preserve"> willie GREEN</v>
      </c>
      <c r="C100" t="str">
        <f ca="1">'organized input'!C782</f>
        <v xml:space="preserve"> Face=0xcd</v>
      </c>
      <c r="D100" t="str">
        <f ca="1">'organized input'!D782</f>
        <v xml:space="preserve"> #86</v>
      </c>
      <c r="E100">
        <f ca="1">'organized input'!E782</f>
        <v>38</v>
      </c>
      <c r="F100">
        <f ca="1">'organized input'!F782</f>
        <v>69</v>
      </c>
      <c r="G100">
        <f ca="1">'organized input'!G782</f>
        <v>38</v>
      </c>
      <c r="H100">
        <f ca="1">'organized input'!H782</f>
        <v>13</v>
      </c>
      <c r="I100">
        <f ca="1">'organized input'!I782</f>
        <v>50</v>
      </c>
      <c r="J100">
        <f ca="1">'organized input'!J782</f>
        <v>31</v>
      </c>
      <c r="M100">
        <f t="shared" ref="M100:M119" si="7">0.3*E100+G100+J100</f>
        <v>80.400000000000006</v>
      </c>
    </row>
    <row r="101" spans="1:13">
      <c r="A101" t="str">
        <f ca="1">'organized input'!A742</f>
        <v>WR2</v>
      </c>
      <c r="B101" t="str">
        <f ca="1">'organized input'!B742</f>
        <v xml:space="preserve"> derek HILL</v>
      </c>
      <c r="C101" t="str">
        <f ca="1">'organized input'!C742</f>
        <v xml:space="preserve"> Face=0xcd</v>
      </c>
      <c r="D101" t="str">
        <f ca="1">'organized input'!D742</f>
        <v xml:space="preserve"> #82</v>
      </c>
      <c r="E101">
        <f ca="1">'organized input'!E742</f>
        <v>25</v>
      </c>
      <c r="F101">
        <f ca="1">'organized input'!F742</f>
        <v>69</v>
      </c>
      <c r="G101">
        <f ca="1">'organized input'!G742</f>
        <v>25</v>
      </c>
      <c r="H101">
        <f ca="1">'organized input'!H742</f>
        <v>13</v>
      </c>
      <c r="I101">
        <f ca="1">'organized input'!I742</f>
        <v>81</v>
      </c>
      <c r="J101">
        <f ca="1">'organized input'!J742</f>
        <v>44</v>
      </c>
      <c r="M101">
        <f t="shared" si="7"/>
        <v>76.5</v>
      </c>
    </row>
    <row r="102" spans="1:13">
      <c r="A102" t="str">
        <f ca="1">'organized input'!A765</f>
        <v>WR3</v>
      </c>
      <c r="B102" t="str">
        <f ca="1">'organized input'!B765</f>
        <v xml:space="preserve"> greg MCMURTY</v>
      </c>
      <c r="C102" t="str">
        <f ca="1">'organized input'!C765</f>
        <v xml:space="preserve"> Face=0x8e</v>
      </c>
      <c r="D102" t="str">
        <f ca="1">'organized input'!D765</f>
        <v xml:space="preserve"> #19</v>
      </c>
      <c r="E102">
        <f ca="1">'organized input'!E765</f>
        <v>25</v>
      </c>
      <c r="F102">
        <f ca="1">'organized input'!F765</f>
        <v>69</v>
      </c>
      <c r="G102">
        <f ca="1">'organized input'!G765</f>
        <v>19</v>
      </c>
      <c r="H102">
        <f ca="1">'organized input'!H765</f>
        <v>13</v>
      </c>
      <c r="I102">
        <f ca="1">'organized input'!I765</f>
        <v>50</v>
      </c>
      <c r="J102">
        <f ca="1">'organized input'!J765</f>
        <v>50</v>
      </c>
      <c r="M102">
        <f t="shared" si="7"/>
        <v>76.5</v>
      </c>
    </row>
    <row r="103" spans="1:13">
      <c r="A103" t="str">
        <f ca="1">'organized input'!A767</f>
        <v>WR3</v>
      </c>
      <c r="B103" t="str">
        <f ca="1">'organized input'!B767</f>
        <v xml:space="preserve"> kendal SMITH</v>
      </c>
      <c r="C103" t="str">
        <f ca="1">'organized input'!C767</f>
        <v xml:space="preserve"> Face=0xb0</v>
      </c>
      <c r="D103" t="str">
        <f ca="1">'organized input'!D767</f>
        <v xml:space="preserve"> #83</v>
      </c>
      <c r="E103">
        <f ca="1">'organized input'!E767</f>
        <v>25</v>
      </c>
      <c r="F103">
        <f ca="1">'organized input'!F767</f>
        <v>69</v>
      </c>
      <c r="G103">
        <f ca="1">'organized input'!G767</f>
        <v>25</v>
      </c>
      <c r="H103">
        <f ca="1">'organized input'!H767</f>
        <v>13</v>
      </c>
      <c r="I103">
        <f ca="1">'organized input'!I767</f>
        <v>50</v>
      </c>
      <c r="J103">
        <f ca="1">'organized input'!J767</f>
        <v>44</v>
      </c>
      <c r="M103">
        <f t="shared" si="7"/>
        <v>76.5</v>
      </c>
    </row>
    <row r="104" spans="1:13">
      <c r="A104" t="str">
        <f ca="1">'organized input'!A771</f>
        <v>WR3</v>
      </c>
      <c r="B104" t="str">
        <f ca="1">'organized input'!B771</f>
        <v xml:space="preserve"> ricky NATTIEL</v>
      </c>
      <c r="C104" t="str">
        <f ca="1">'organized input'!C771</f>
        <v xml:space="preserve"> Face=0x8d</v>
      </c>
      <c r="D104" t="str">
        <f ca="1">'organized input'!D771</f>
        <v xml:space="preserve"> #84</v>
      </c>
      <c r="E104">
        <f ca="1">'organized input'!E771</f>
        <v>25</v>
      </c>
      <c r="F104">
        <f ca="1">'organized input'!F771</f>
        <v>69</v>
      </c>
      <c r="G104">
        <f ca="1">'organized input'!G771</f>
        <v>25</v>
      </c>
      <c r="H104">
        <f ca="1">'organized input'!H771</f>
        <v>13</v>
      </c>
      <c r="I104">
        <f ca="1">'organized input'!I771</f>
        <v>50</v>
      </c>
      <c r="J104">
        <f ca="1">'organized input'!J771</f>
        <v>44</v>
      </c>
      <c r="M104">
        <f t="shared" si="7"/>
        <v>76.5</v>
      </c>
    </row>
    <row r="105" spans="1:13">
      <c r="A105" t="str">
        <f ca="1">'organized input'!A774</f>
        <v>WR3</v>
      </c>
      <c r="B105" t="str">
        <f ca="1">'organized input'!B774</f>
        <v xml:space="preserve"> nate LEWIS</v>
      </c>
      <c r="C105" t="str">
        <f ca="1">'organized input'!C774</f>
        <v xml:space="preserve"> Face=0xb0</v>
      </c>
      <c r="D105" t="str">
        <f ca="1">'organized input'!D774</f>
        <v xml:space="preserve"> #81</v>
      </c>
      <c r="E105">
        <f ca="1">'organized input'!E774</f>
        <v>25</v>
      </c>
      <c r="F105">
        <f ca="1">'organized input'!F774</f>
        <v>69</v>
      </c>
      <c r="G105">
        <f ca="1">'organized input'!G774</f>
        <v>25</v>
      </c>
      <c r="H105">
        <f ca="1">'organized input'!H774</f>
        <v>13</v>
      </c>
      <c r="I105">
        <f ca="1">'organized input'!I774</f>
        <v>50</v>
      </c>
      <c r="J105">
        <f ca="1">'organized input'!J774</f>
        <v>44</v>
      </c>
      <c r="M105">
        <f t="shared" si="7"/>
        <v>76.5</v>
      </c>
    </row>
    <row r="106" spans="1:13">
      <c r="A106" t="str">
        <f ca="1">'organized input'!A775</f>
        <v>WR3</v>
      </c>
      <c r="B106" t="str">
        <f ca="1">'organized input'!B775</f>
        <v xml:space="preserve"> paul SKANSI</v>
      </c>
      <c r="C106" t="str">
        <f ca="1">'organized input'!C775</f>
        <v xml:space="preserve"> Face=0x3</v>
      </c>
      <c r="D106" t="str">
        <f ca="1">'organized input'!D775</f>
        <v xml:space="preserve"> #82</v>
      </c>
      <c r="E106">
        <f ca="1">'organized input'!E775</f>
        <v>25</v>
      </c>
      <c r="F106">
        <f ca="1">'organized input'!F775</f>
        <v>69</v>
      </c>
      <c r="G106">
        <f ca="1">'organized input'!G775</f>
        <v>25</v>
      </c>
      <c r="H106">
        <f ca="1">'organized input'!H775</f>
        <v>13</v>
      </c>
      <c r="I106">
        <f ca="1">'organized input'!I775</f>
        <v>50</v>
      </c>
      <c r="J106">
        <f ca="1">'organized input'!J775</f>
        <v>44</v>
      </c>
      <c r="M106">
        <f t="shared" si="7"/>
        <v>76.5</v>
      </c>
    </row>
    <row r="107" spans="1:13">
      <c r="A107" t="str">
        <f ca="1">'organized input'!A777</f>
        <v>WR3</v>
      </c>
      <c r="B107" t="str">
        <f ca="1">'organized input'!B777</f>
        <v xml:space="preserve"> stacey ROBINSON</v>
      </c>
      <c r="C107" t="str">
        <f ca="1">'organized input'!C777</f>
        <v xml:space="preserve"> Face=0xc9</v>
      </c>
      <c r="D107" t="str">
        <f ca="1">'organized input'!D777</f>
        <v xml:space="preserve"> #81</v>
      </c>
      <c r="E107">
        <f ca="1">'organized input'!E777</f>
        <v>25</v>
      </c>
      <c r="F107">
        <f ca="1">'organized input'!F777</f>
        <v>69</v>
      </c>
      <c r="G107">
        <f ca="1">'organized input'!G777</f>
        <v>25</v>
      </c>
      <c r="H107">
        <f ca="1">'organized input'!H777</f>
        <v>13</v>
      </c>
      <c r="I107">
        <f ca="1">'organized input'!I777</f>
        <v>50</v>
      </c>
      <c r="J107">
        <f ca="1">'organized input'!J777</f>
        <v>44</v>
      </c>
      <c r="M107">
        <f t="shared" si="7"/>
        <v>76.5</v>
      </c>
    </row>
    <row r="108" spans="1:13">
      <c r="A108" t="str">
        <f ca="1">'organized input'!A780</f>
        <v>WR3</v>
      </c>
      <c r="B108" t="str">
        <f ca="1">'organized input'!B780</f>
        <v xml:space="preserve"> alexander WRIGHT</v>
      </c>
      <c r="C108" t="str">
        <f ca="1">'organized input'!C780</f>
        <v xml:space="preserve"> Face=0xaa</v>
      </c>
      <c r="D108" t="str">
        <f ca="1">'organized input'!D780</f>
        <v xml:space="preserve"> #81</v>
      </c>
      <c r="E108">
        <f ca="1">'organized input'!E780</f>
        <v>25</v>
      </c>
      <c r="F108">
        <f ca="1">'organized input'!F780</f>
        <v>69</v>
      </c>
      <c r="G108">
        <f ca="1">'organized input'!G780</f>
        <v>25</v>
      </c>
      <c r="H108">
        <f ca="1">'organized input'!H780</f>
        <v>13</v>
      </c>
      <c r="I108">
        <f ca="1">'organized input'!I780</f>
        <v>50</v>
      </c>
      <c r="J108">
        <f ca="1">'organized input'!J780</f>
        <v>44</v>
      </c>
      <c r="M108">
        <f t="shared" si="7"/>
        <v>76.5</v>
      </c>
    </row>
    <row r="109" spans="1:13">
      <c r="A109" t="str">
        <f ca="1">'organized input'!A786</f>
        <v>WR3</v>
      </c>
      <c r="B109" t="str">
        <f ca="1">'organized input'!B786</f>
        <v xml:space="preserve"> mike WILSON</v>
      </c>
      <c r="C109" t="str">
        <f ca="1">'organized input'!C786</f>
        <v xml:space="preserve"> Face=0xc0</v>
      </c>
      <c r="D109" t="str">
        <f ca="1">'organized input'!D786</f>
        <v xml:space="preserve"> #85</v>
      </c>
      <c r="E109">
        <f ca="1">'organized input'!E786</f>
        <v>25</v>
      </c>
      <c r="F109">
        <f ca="1">'organized input'!F786</f>
        <v>69</v>
      </c>
      <c r="G109">
        <f ca="1">'organized input'!G786</f>
        <v>25</v>
      </c>
      <c r="H109">
        <f ca="1">'organized input'!H786</f>
        <v>13</v>
      </c>
      <c r="I109">
        <f ca="1">'organized input'!I786</f>
        <v>50</v>
      </c>
      <c r="J109">
        <f ca="1">'organized input'!J786</f>
        <v>44</v>
      </c>
      <c r="M109">
        <f t="shared" si="7"/>
        <v>76.5</v>
      </c>
    </row>
    <row r="110" spans="1:13">
      <c r="A110" t="str">
        <f ca="1">'organized input'!A787</f>
        <v>WR3</v>
      </c>
      <c r="B110" t="str">
        <f ca="1">'organized input'!B787</f>
        <v xml:space="preserve"> derrick FAISON</v>
      </c>
      <c r="C110" t="str">
        <f ca="1">'organized input'!C787</f>
        <v xml:space="preserve"> Face=0xb8</v>
      </c>
      <c r="D110" t="str">
        <f ca="1">'organized input'!D787</f>
        <v xml:space="preserve"> #89</v>
      </c>
      <c r="E110">
        <f ca="1">'organized input'!E787</f>
        <v>25</v>
      </c>
      <c r="F110">
        <f ca="1">'organized input'!F787</f>
        <v>69</v>
      </c>
      <c r="G110">
        <f ca="1">'organized input'!G787</f>
        <v>25</v>
      </c>
      <c r="H110">
        <f ca="1">'organized input'!H787</f>
        <v>13</v>
      </c>
      <c r="I110">
        <f ca="1">'organized input'!I787</f>
        <v>50</v>
      </c>
      <c r="J110">
        <f ca="1">'organized input'!J787</f>
        <v>44</v>
      </c>
      <c r="M110">
        <f t="shared" si="7"/>
        <v>76.5</v>
      </c>
    </row>
    <row r="111" spans="1:13">
      <c r="A111" t="str">
        <f ca="1">'organized input'!A791</f>
        <v>WR4</v>
      </c>
      <c r="B111" t="str">
        <f ca="1">'organized input'!B791</f>
        <v xml:space="preserve"> stanley MORGAN</v>
      </c>
      <c r="C111" t="str">
        <f ca="1">'organized input'!C791</f>
        <v xml:space="preserve"> Face=0xbd</v>
      </c>
      <c r="D111" t="str">
        <f ca="1">'organized input'!D791</f>
        <v xml:space="preserve"> #88</v>
      </c>
      <c r="E111">
        <f ca="1">'organized input'!E791</f>
        <v>25</v>
      </c>
      <c r="F111">
        <f ca="1">'organized input'!F791</f>
        <v>69</v>
      </c>
      <c r="G111">
        <f ca="1">'organized input'!G791</f>
        <v>25</v>
      </c>
      <c r="H111">
        <f ca="1">'organized input'!H791</f>
        <v>13</v>
      </c>
      <c r="I111">
        <f ca="1">'organized input'!I791</f>
        <v>50</v>
      </c>
      <c r="J111">
        <f ca="1">'organized input'!J791</f>
        <v>44</v>
      </c>
      <c r="M111">
        <f t="shared" si="7"/>
        <v>76.5</v>
      </c>
    </row>
    <row r="112" spans="1:13">
      <c r="A112" t="str">
        <f ca="1">'organized input'!A793</f>
        <v>WR4</v>
      </c>
      <c r="B112" t="str">
        <f ca="1">'organized input'!B793</f>
        <v xml:space="preserve"> sammy MARTIN</v>
      </c>
      <c r="C112" t="str">
        <f ca="1">'organized input'!C793</f>
        <v xml:space="preserve"> Face=0x36</v>
      </c>
      <c r="D112" t="str">
        <f ca="1">'organized input'!D793</f>
        <v xml:space="preserve"> #82</v>
      </c>
      <c r="E112">
        <f ca="1">'organized input'!E793</f>
        <v>25</v>
      </c>
      <c r="F112">
        <f ca="1">'organized input'!F793</f>
        <v>69</v>
      </c>
      <c r="G112">
        <f ca="1">'organized input'!G793</f>
        <v>25</v>
      </c>
      <c r="H112">
        <f ca="1">'organized input'!H793</f>
        <v>13</v>
      </c>
      <c r="I112">
        <f ca="1">'organized input'!I793</f>
        <v>50</v>
      </c>
      <c r="J112">
        <f ca="1">'organized input'!J793</f>
        <v>44</v>
      </c>
      <c r="M112">
        <f t="shared" si="7"/>
        <v>76.5</v>
      </c>
    </row>
    <row r="113" spans="1:13">
      <c r="A113" t="str">
        <f ca="1">'organized input'!A795</f>
        <v>WR4</v>
      </c>
      <c r="B113" t="str">
        <f ca="1">'organized input'!B795</f>
        <v xml:space="preserve"> mike BARBER</v>
      </c>
      <c r="C113" t="str">
        <f ca="1">'organized input'!C795</f>
        <v xml:space="preserve"> Face=0x12</v>
      </c>
      <c r="D113" t="str">
        <f ca="1">'organized input'!D795</f>
        <v xml:space="preserve"> #86</v>
      </c>
      <c r="E113">
        <f ca="1">'organized input'!E795</f>
        <v>25</v>
      </c>
      <c r="F113">
        <f ca="1">'organized input'!F795</f>
        <v>69</v>
      </c>
      <c r="G113">
        <f ca="1">'organized input'!G795</f>
        <v>25</v>
      </c>
      <c r="H113">
        <f ca="1">'organized input'!H795</f>
        <v>13</v>
      </c>
      <c r="I113">
        <f ca="1">'organized input'!I795</f>
        <v>50</v>
      </c>
      <c r="J113">
        <f ca="1">'organized input'!J795</f>
        <v>44</v>
      </c>
      <c r="M113">
        <f t="shared" si="7"/>
        <v>76.5</v>
      </c>
    </row>
    <row r="114" spans="1:13">
      <c r="A114" t="str">
        <f ca="1">'organized input'!A797</f>
        <v>WR4</v>
      </c>
      <c r="B114" t="str">
        <f ca="1">'organized input'!B797</f>
        <v xml:space="preserve"> tony JONES</v>
      </c>
      <c r="C114" t="str">
        <f ca="1">'organized input'!C797</f>
        <v xml:space="preserve"> Face=0x9a</v>
      </c>
      <c r="D114" t="str">
        <f ca="1">'organized input'!D797</f>
        <v xml:space="preserve"> #82</v>
      </c>
      <c r="E114">
        <f ca="1">'organized input'!E797</f>
        <v>25</v>
      </c>
      <c r="F114">
        <f ca="1">'organized input'!F797</f>
        <v>69</v>
      </c>
      <c r="G114">
        <f ca="1">'organized input'!G797</f>
        <v>19</v>
      </c>
      <c r="H114">
        <f ca="1">'organized input'!H797</f>
        <v>13</v>
      </c>
      <c r="I114">
        <f ca="1">'organized input'!I797</f>
        <v>81</v>
      </c>
      <c r="J114">
        <f ca="1">'organized input'!J797</f>
        <v>50</v>
      </c>
      <c r="M114">
        <f t="shared" si="7"/>
        <v>76.5</v>
      </c>
    </row>
    <row r="115" spans="1:13">
      <c r="A115" t="str">
        <f ca="1">'organized input'!A804</f>
        <v>WR4</v>
      </c>
      <c r="B115" t="str">
        <f ca="1">'organized input'!B804</f>
        <v xml:space="preserve"> joe HOWARD</v>
      </c>
      <c r="C115" t="str">
        <f ca="1">'organized input'!C804</f>
        <v xml:space="preserve"> Face=0xc1</v>
      </c>
      <c r="D115" t="str">
        <f ca="1">'organized input'!D804</f>
        <v xml:space="preserve"> #80</v>
      </c>
      <c r="E115">
        <f ca="1">'organized input'!E804</f>
        <v>25</v>
      </c>
      <c r="F115">
        <f ca="1">'organized input'!F804</f>
        <v>69</v>
      </c>
      <c r="G115">
        <f ca="1">'organized input'!G804</f>
        <v>25</v>
      </c>
      <c r="H115">
        <f ca="1">'organized input'!H804</f>
        <v>13</v>
      </c>
      <c r="I115">
        <f ca="1">'organized input'!I804</f>
        <v>81</v>
      </c>
      <c r="J115">
        <f ca="1">'organized input'!J804</f>
        <v>44</v>
      </c>
      <c r="M115">
        <f t="shared" si="7"/>
        <v>76.5</v>
      </c>
    </row>
    <row r="116" spans="1:13">
      <c r="A116" t="str">
        <f ca="1">'organized input'!A805</f>
        <v>WR4</v>
      </c>
      <c r="B116" t="str">
        <f ca="1">'organized input'!B805</f>
        <v xml:space="preserve"> odessa TURNER</v>
      </c>
      <c r="C116" t="str">
        <f ca="1">'organized input'!C805</f>
        <v xml:space="preserve"> Face=0xc3</v>
      </c>
      <c r="D116" t="str">
        <f ca="1">'organized input'!D805</f>
        <v xml:space="preserve"> #83</v>
      </c>
      <c r="E116">
        <f ca="1">'organized input'!E805</f>
        <v>25</v>
      </c>
      <c r="F116">
        <f ca="1">'organized input'!F805</f>
        <v>69</v>
      </c>
      <c r="G116">
        <f ca="1">'organized input'!G805</f>
        <v>25</v>
      </c>
      <c r="H116">
        <f ca="1">'organized input'!H805</f>
        <v>13</v>
      </c>
      <c r="I116">
        <f ca="1">'organized input'!I805</f>
        <v>50</v>
      </c>
      <c r="J116">
        <f ca="1">'organized input'!J805</f>
        <v>44</v>
      </c>
      <c r="M116">
        <f t="shared" si="7"/>
        <v>76.5</v>
      </c>
    </row>
    <row r="117" spans="1:13">
      <c r="A117" t="str">
        <f ca="1">'organized input'!A806</f>
        <v>WR4</v>
      </c>
      <c r="B117" t="str">
        <f ca="1">'organized input'!B806</f>
        <v xml:space="preserve"> kenny JACKSON</v>
      </c>
      <c r="C117" t="str">
        <f ca="1">'organized input'!C806</f>
        <v xml:space="preserve"> Face=0x9c</v>
      </c>
      <c r="D117" t="str">
        <f ca="1">'organized input'!D806</f>
        <v xml:space="preserve"> #85</v>
      </c>
      <c r="E117">
        <f ca="1">'organized input'!E806</f>
        <v>25</v>
      </c>
      <c r="F117">
        <f ca="1">'organized input'!F806</f>
        <v>69</v>
      </c>
      <c r="G117">
        <f ca="1">'organized input'!G806</f>
        <v>25</v>
      </c>
      <c r="H117">
        <f ca="1">'organized input'!H806</f>
        <v>13</v>
      </c>
      <c r="I117">
        <f ca="1">'organized input'!I806</f>
        <v>50</v>
      </c>
      <c r="J117">
        <f ca="1">'organized input'!J806</f>
        <v>44</v>
      </c>
      <c r="M117">
        <f t="shared" si="7"/>
        <v>76.5</v>
      </c>
    </row>
    <row r="118" spans="1:13">
      <c r="A118" t="str">
        <f ca="1">'organized input'!A809</f>
        <v>WR4</v>
      </c>
      <c r="B118" t="str">
        <f ca="1">'organized input'!B809</f>
        <v xml:space="preserve"> dennis GENTRY</v>
      </c>
      <c r="C118" t="str">
        <f ca="1">'organized input'!C809</f>
        <v xml:space="preserve"> Face=0x9c</v>
      </c>
      <c r="D118" t="str">
        <f ca="1">'organized input'!D809</f>
        <v xml:space="preserve"> #29</v>
      </c>
      <c r="E118">
        <f ca="1">'organized input'!E809</f>
        <v>25</v>
      </c>
      <c r="F118">
        <f ca="1">'organized input'!F809</f>
        <v>69</v>
      </c>
      <c r="G118">
        <f ca="1">'organized input'!G809</f>
        <v>19</v>
      </c>
      <c r="H118">
        <f ca="1">'organized input'!H809</f>
        <v>13</v>
      </c>
      <c r="I118">
        <f ca="1">'organized input'!I809</f>
        <v>50</v>
      </c>
      <c r="J118">
        <f ca="1">'organized input'!J809</f>
        <v>50</v>
      </c>
      <c r="M118">
        <f t="shared" si="7"/>
        <v>76.5</v>
      </c>
    </row>
    <row r="119" spans="1:13">
      <c r="A119" t="str">
        <f ca="1">'organized input'!A810</f>
        <v>WR4</v>
      </c>
      <c r="B119" t="str">
        <f ca="1">'organized input'!B810</f>
        <v xml:space="preserve"> jeff CAMPBELL</v>
      </c>
      <c r="C119" t="str">
        <f ca="1">'organized input'!C810</f>
        <v xml:space="preserve"> Face=0x21</v>
      </c>
      <c r="D119" t="str">
        <f ca="1">'organized input'!D810</f>
        <v xml:space="preserve"> #87</v>
      </c>
      <c r="E119">
        <f ca="1">'organized input'!E810</f>
        <v>25</v>
      </c>
      <c r="F119">
        <f ca="1">'organized input'!F810</f>
        <v>69</v>
      </c>
      <c r="G119">
        <f ca="1">'organized input'!G810</f>
        <v>25</v>
      </c>
      <c r="H119">
        <f ca="1">'organized input'!H810</f>
        <v>13</v>
      </c>
      <c r="I119">
        <f ca="1">'organized input'!I810</f>
        <v>50</v>
      </c>
      <c r="J119">
        <f ca="1">'organized input'!J810</f>
        <v>44</v>
      </c>
      <c r="M119">
        <f t="shared" si="7"/>
        <v>76.5</v>
      </c>
    </row>
    <row r="120" spans="1:13">
      <c r="A120" t="s">
        <v>86</v>
      </c>
      <c r="B120" t="s">
        <v>764</v>
      </c>
      <c r="C120" t="s">
        <v>284</v>
      </c>
      <c r="D120" t="s">
        <v>78</v>
      </c>
      <c r="E120">
        <v>25</v>
      </c>
      <c r="F120">
        <v>69</v>
      </c>
      <c r="G120">
        <v>31</v>
      </c>
      <c r="H120">
        <v>50</v>
      </c>
      <c r="I120">
        <v>50</v>
      </c>
      <c r="J120">
        <v>38</v>
      </c>
      <c r="M120">
        <v>76.5</v>
      </c>
    </row>
    <row r="121" spans="1:13">
      <c r="A121" t="s">
        <v>86</v>
      </c>
      <c r="B121" t="s">
        <v>985</v>
      </c>
      <c r="C121" t="s">
        <v>546</v>
      </c>
      <c r="D121" t="s">
        <v>239</v>
      </c>
      <c r="E121">
        <v>25</v>
      </c>
      <c r="F121">
        <v>69</v>
      </c>
      <c r="G121">
        <v>31</v>
      </c>
      <c r="H121">
        <v>50</v>
      </c>
      <c r="I121">
        <v>50</v>
      </c>
      <c r="J121">
        <v>38</v>
      </c>
      <c r="M121">
        <v>76.5</v>
      </c>
    </row>
    <row r="122" spans="1:13">
      <c r="A122" t="s">
        <v>86</v>
      </c>
      <c r="B122" t="s">
        <v>1300</v>
      </c>
      <c r="C122" t="s">
        <v>243</v>
      </c>
      <c r="D122" t="s">
        <v>208</v>
      </c>
      <c r="E122">
        <v>25</v>
      </c>
      <c r="F122">
        <v>69</v>
      </c>
      <c r="G122">
        <v>31</v>
      </c>
      <c r="H122">
        <v>50</v>
      </c>
      <c r="I122">
        <v>50</v>
      </c>
      <c r="J122">
        <v>38</v>
      </c>
      <c r="M122">
        <v>76.5</v>
      </c>
    </row>
    <row r="123" spans="1:13">
      <c r="A123" t="str">
        <f ca="1">'organized input'!A779</f>
        <v>WR3</v>
      </c>
      <c r="B123" t="str">
        <f ca="1">'organized input'!B779</f>
        <v xml:space="preserve"> anthony THOMPSON</v>
      </c>
      <c r="C123" t="str">
        <f ca="1">'organized input'!C779</f>
        <v xml:space="preserve"> Face=0xa8</v>
      </c>
      <c r="D123" t="str">
        <f ca="1">'organized input'!D779</f>
        <v xml:space="preserve"> #34</v>
      </c>
      <c r="E123">
        <f ca="1">'organized input'!E779</f>
        <v>38</v>
      </c>
      <c r="F123">
        <f ca="1">'organized input'!F779</f>
        <v>69</v>
      </c>
      <c r="G123">
        <f ca="1">'organized input'!G779</f>
        <v>38</v>
      </c>
      <c r="H123">
        <f ca="1">'organized input'!H779</f>
        <v>38</v>
      </c>
      <c r="I123">
        <f ca="1">'organized input'!I779</f>
        <v>50</v>
      </c>
      <c r="J123">
        <f ca="1">'organized input'!J779</f>
        <v>25</v>
      </c>
      <c r="M123">
        <f t="shared" ref="M123:M134" si="8">0.3*E123+G123+J123</f>
        <v>74.400000000000006</v>
      </c>
    </row>
    <row r="124" spans="1:13">
      <c r="A124" t="str">
        <f ca="1">'organized input'!A764</f>
        <v>WR3</v>
      </c>
      <c r="B124" t="str">
        <f ca="1">'organized input'!B764</f>
        <v xml:space="preserve"> fred BANKS</v>
      </c>
      <c r="C124" t="str">
        <f ca="1">'organized input'!C764</f>
        <v xml:space="preserve"> Face=0xb3</v>
      </c>
      <c r="D124" t="str">
        <f ca="1">'organized input'!D764</f>
        <v xml:space="preserve"> #86</v>
      </c>
      <c r="E124">
        <f ca="1">'organized input'!E764</f>
        <v>25</v>
      </c>
      <c r="F124">
        <f ca="1">'organized input'!F764</f>
        <v>69</v>
      </c>
      <c r="G124">
        <f ca="1">'organized input'!G764</f>
        <v>19</v>
      </c>
      <c r="H124">
        <f ca="1">'organized input'!H764</f>
        <v>13</v>
      </c>
      <c r="I124">
        <f ca="1">'organized input'!I764</f>
        <v>50</v>
      </c>
      <c r="J124">
        <f ca="1">'organized input'!J764</f>
        <v>44</v>
      </c>
      <c r="M124">
        <f t="shared" si="8"/>
        <v>70.5</v>
      </c>
    </row>
    <row r="125" spans="1:13">
      <c r="A125" t="str">
        <f ca="1">'organized input'!A766</f>
        <v>WR3</v>
      </c>
      <c r="B125" t="str">
        <f ca="1">'organized input'!B766</f>
        <v xml:space="preserve"> terance MATHIS</v>
      </c>
      <c r="C125" t="str">
        <f ca="1">'organized input'!C766</f>
        <v xml:space="preserve"> Face=0xa1</v>
      </c>
      <c r="D125" t="str">
        <f ca="1">'organized input'!D766</f>
        <v xml:space="preserve"> #81</v>
      </c>
      <c r="E125">
        <f ca="1">'organized input'!E766</f>
        <v>25</v>
      </c>
      <c r="F125">
        <f ca="1">'organized input'!F766</f>
        <v>69</v>
      </c>
      <c r="G125">
        <f ca="1">'organized input'!G766</f>
        <v>19</v>
      </c>
      <c r="H125">
        <f ca="1">'organized input'!H766</f>
        <v>13</v>
      </c>
      <c r="I125">
        <f ca="1">'organized input'!I766</f>
        <v>50</v>
      </c>
      <c r="J125">
        <f ca="1">'organized input'!J766</f>
        <v>44</v>
      </c>
      <c r="M125">
        <f t="shared" si="8"/>
        <v>70.5</v>
      </c>
    </row>
    <row r="126" spans="1:13">
      <c r="A126" t="str">
        <f ca="1">'organized input'!A768</f>
        <v>WR3</v>
      </c>
      <c r="B126" t="str">
        <f ca="1">'organized input'!B768</f>
        <v xml:space="preserve"> vernon JOINES</v>
      </c>
      <c r="C126" t="str">
        <f ca="1">'organized input'!C768</f>
        <v xml:space="preserve"> Face=0xc2</v>
      </c>
      <c r="D126" t="str">
        <f ca="1">'organized input'!D768</f>
        <v xml:space="preserve"> #80</v>
      </c>
      <c r="E126">
        <f ca="1">'organized input'!E768</f>
        <v>25</v>
      </c>
      <c r="F126">
        <f ca="1">'organized input'!F768</f>
        <v>69</v>
      </c>
      <c r="G126">
        <f ca="1">'organized input'!G768</f>
        <v>19</v>
      </c>
      <c r="H126">
        <f ca="1">'organized input'!H768</f>
        <v>13</v>
      </c>
      <c r="I126">
        <f ca="1">'organized input'!I768</f>
        <v>50</v>
      </c>
      <c r="J126">
        <f ca="1">'organized input'!J768</f>
        <v>44</v>
      </c>
      <c r="M126">
        <f t="shared" si="8"/>
        <v>70.5</v>
      </c>
    </row>
    <row r="127" spans="1:13">
      <c r="A127" t="str">
        <f ca="1">'organized input'!A770</f>
        <v>WR3</v>
      </c>
      <c r="B127" t="str">
        <f ca="1">'organized input'!B770</f>
        <v xml:space="preserve"> chris CALLOWAY</v>
      </c>
      <c r="C127" t="str">
        <f ca="1">'organized input'!C770</f>
        <v xml:space="preserve"> Face=0x9f</v>
      </c>
      <c r="D127" t="str">
        <f ca="1">'organized input'!D770</f>
        <v xml:space="preserve"> #88</v>
      </c>
      <c r="E127">
        <f ca="1">'organized input'!E770</f>
        <v>25</v>
      </c>
      <c r="F127">
        <f ca="1">'organized input'!F770</f>
        <v>69</v>
      </c>
      <c r="G127">
        <f ca="1">'organized input'!G770</f>
        <v>19</v>
      </c>
      <c r="H127">
        <f ca="1">'organized input'!H770</f>
        <v>13</v>
      </c>
      <c r="I127">
        <f ca="1">'organized input'!I770</f>
        <v>81</v>
      </c>
      <c r="J127">
        <f ca="1">'organized input'!J770</f>
        <v>44</v>
      </c>
      <c r="M127">
        <f t="shared" si="8"/>
        <v>70.5</v>
      </c>
    </row>
    <row r="128" spans="1:13">
      <c r="A128" t="str">
        <f ca="1">'organized input'!A781</f>
        <v>WR3</v>
      </c>
      <c r="B128" t="str">
        <f ca="1">'organized input'!B781</f>
        <v xml:space="preserve"> glen KOZLOWSKI</v>
      </c>
      <c r="C128" t="str">
        <f ca="1">'organized input'!C781</f>
        <v xml:space="preserve"> Face=0x4c</v>
      </c>
      <c r="D128" t="str">
        <f ca="1">'organized input'!D781</f>
        <v xml:space="preserve"> #88</v>
      </c>
      <c r="E128">
        <f ca="1">'organized input'!E781</f>
        <v>25</v>
      </c>
      <c r="F128">
        <f ca="1">'organized input'!F781</f>
        <v>69</v>
      </c>
      <c r="G128">
        <f ca="1">'organized input'!G781</f>
        <v>19</v>
      </c>
      <c r="H128">
        <f ca="1">'organized input'!H781</f>
        <v>13</v>
      </c>
      <c r="I128">
        <f ca="1">'organized input'!I781</f>
        <v>50</v>
      </c>
      <c r="J128">
        <f ca="1">'organized input'!J781</f>
        <v>44</v>
      </c>
      <c r="M128">
        <f t="shared" si="8"/>
        <v>70.5</v>
      </c>
    </row>
    <row r="129" spans="1:13">
      <c r="A129" t="str">
        <f ca="1">'organized input'!A784</f>
        <v>WR3</v>
      </c>
      <c r="B129" t="str">
        <f ca="1">'organized input'!B784</f>
        <v xml:space="preserve"> leo LEWIS</v>
      </c>
      <c r="C129" t="str">
        <f ca="1">'organized input'!C784</f>
        <v xml:space="preserve"> Face=0xc6</v>
      </c>
      <c r="D129" t="str">
        <f ca="1">'organized input'!D784</f>
        <v xml:space="preserve"> #87</v>
      </c>
      <c r="E129">
        <f ca="1">'organized input'!E784</f>
        <v>25</v>
      </c>
      <c r="F129">
        <f ca="1">'organized input'!F784</f>
        <v>69</v>
      </c>
      <c r="G129">
        <f ca="1">'organized input'!G784</f>
        <v>19</v>
      </c>
      <c r="H129">
        <f ca="1">'organized input'!H784</f>
        <v>13</v>
      </c>
      <c r="I129">
        <f ca="1">'organized input'!I784</f>
        <v>50</v>
      </c>
      <c r="J129">
        <f ca="1">'organized input'!J784</f>
        <v>44</v>
      </c>
      <c r="M129">
        <f t="shared" si="8"/>
        <v>70.5</v>
      </c>
    </row>
    <row r="130" spans="1:13">
      <c r="A130" t="str">
        <f ca="1">'organized input'!A785</f>
        <v>WR3</v>
      </c>
      <c r="B130" t="str">
        <f ca="1">'organized input'!B785</f>
        <v xml:space="preserve"> danny PEEBLES</v>
      </c>
      <c r="C130" t="str">
        <f ca="1">'organized input'!C785</f>
        <v xml:space="preserve"> Face=0x85</v>
      </c>
      <c r="D130" t="str">
        <f ca="1">'organized input'!D785</f>
        <v xml:space="preserve"> #83</v>
      </c>
      <c r="E130">
        <f ca="1">'organized input'!E785</f>
        <v>25</v>
      </c>
      <c r="F130">
        <f ca="1">'organized input'!F785</f>
        <v>69</v>
      </c>
      <c r="G130">
        <f ca="1">'organized input'!G785</f>
        <v>19</v>
      </c>
      <c r="H130">
        <f ca="1">'organized input'!H785</f>
        <v>13</v>
      </c>
      <c r="I130">
        <f ca="1">'organized input'!I785</f>
        <v>50</v>
      </c>
      <c r="J130">
        <f ca="1">'organized input'!J785</f>
        <v>44</v>
      </c>
      <c r="M130">
        <f t="shared" si="8"/>
        <v>70.5</v>
      </c>
    </row>
    <row r="131" spans="1:13">
      <c r="A131" t="str">
        <f ca="1">'organized input'!A788</f>
        <v>WR3</v>
      </c>
      <c r="B131" t="str">
        <f ca="1">'organized input'!B788</f>
        <v xml:space="preserve"> lonzell HILL</v>
      </c>
      <c r="C131" t="str">
        <f ca="1">'organized input'!C788</f>
        <v xml:space="preserve"> Face=0xb7</v>
      </c>
      <c r="D131" t="str">
        <f ca="1">'organized input'!D788</f>
        <v xml:space="preserve"> #87</v>
      </c>
      <c r="E131">
        <f ca="1">'organized input'!E788</f>
        <v>25</v>
      </c>
      <c r="F131">
        <f ca="1">'organized input'!F788</f>
        <v>69</v>
      </c>
      <c r="G131">
        <f ca="1">'organized input'!G788</f>
        <v>19</v>
      </c>
      <c r="H131">
        <f ca="1">'organized input'!H788</f>
        <v>13</v>
      </c>
      <c r="I131">
        <f ca="1">'organized input'!I788</f>
        <v>50</v>
      </c>
      <c r="J131">
        <f ca="1">'organized input'!J788</f>
        <v>44</v>
      </c>
      <c r="M131">
        <f t="shared" si="8"/>
        <v>70.5</v>
      </c>
    </row>
    <row r="132" spans="1:13">
      <c r="A132" t="str">
        <f ca="1">'organized input'!A790</f>
        <v>WR4</v>
      </c>
      <c r="B132" t="str">
        <f ca="1">'organized input'!B790</f>
        <v xml:space="preserve"> al EDWARDS</v>
      </c>
      <c r="C132" t="str">
        <f ca="1">'organized input'!C790</f>
        <v xml:space="preserve"> Face=0x9a</v>
      </c>
      <c r="D132" t="str">
        <f ca="1">'organized input'!D790</f>
        <v xml:space="preserve"> #85</v>
      </c>
      <c r="E132">
        <f ca="1">'organized input'!E790</f>
        <v>25</v>
      </c>
      <c r="F132">
        <f ca="1">'organized input'!F790</f>
        <v>69</v>
      </c>
      <c r="G132">
        <f ca="1">'organized input'!G790</f>
        <v>19</v>
      </c>
      <c r="H132">
        <f ca="1">'organized input'!H790</f>
        <v>13</v>
      </c>
      <c r="I132">
        <f ca="1">'organized input'!I790</f>
        <v>50</v>
      </c>
      <c r="J132">
        <f ca="1">'organized input'!J790</f>
        <v>44</v>
      </c>
      <c r="M132">
        <f t="shared" si="8"/>
        <v>70.5</v>
      </c>
    </row>
    <row r="133" spans="1:13">
      <c r="A133" t="str">
        <f ca="1">'organized input'!A794</f>
        <v>WR4</v>
      </c>
      <c r="B133" t="str">
        <f ca="1">'organized input'!B794</f>
        <v xml:space="preserve"> jojo TOWNSELL</v>
      </c>
      <c r="C133" t="str">
        <f ca="1">'organized input'!C794</f>
        <v xml:space="preserve"> Face=0xb0</v>
      </c>
      <c r="D133" t="str">
        <f ca="1">'organized input'!D794</f>
        <v xml:space="preserve"> #83</v>
      </c>
      <c r="E133">
        <f ca="1">'organized input'!E794</f>
        <v>25</v>
      </c>
      <c r="F133">
        <f ca="1">'organized input'!F794</f>
        <v>69</v>
      </c>
      <c r="G133">
        <f ca="1">'organized input'!G794</f>
        <v>19</v>
      </c>
      <c r="H133">
        <f ca="1">'organized input'!H794</f>
        <v>13</v>
      </c>
      <c r="I133">
        <f ca="1">'organized input'!I794</f>
        <v>50</v>
      </c>
      <c r="J133">
        <f ca="1">'organized input'!J794</f>
        <v>44</v>
      </c>
      <c r="M133">
        <f t="shared" si="8"/>
        <v>70.5</v>
      </c>
    </row>
    <row r="134" spans="1:13">
      <c r="A134" t="str">
        <f ca="1">'organized input'!A796</f>
        <v>WR4</v>
      </c>
      <c r="B134" t="str">
        <f ca="1">'organized input'!B796</f>
        <v xml:space="preserve"> brian BRENNAN</v>
      </c>
      <c r="C134" t="str">
        <f ca="1">'organized input'!C796</f>
        <v xml:space="preserve"> Face=0x22</v>
      </c>
      <c r="D134" t="str">
        <f ca="1">'organized input'!D796</f>
        <v xml:space="preserve"> #86</v>
      </c>
      <c r="E134">
        <f ca="1">'organized input'!E796</f>
        <v>25</v>
      </c>
      <c r="F134">
        <f ca="1">'organized input'!F796</f>
        <v>69</v>
      </c>
      <c r="G134">
        <f ca="1">'organized input'!G796</f>
        <v>19</v>
      </c>
      <c r="H134">
        <f ca="1">'organized input'!H796</f>
        <v>13</v>
      </c>
      <c r="I134">
        <f ca="1">'organized input'!I796</f>
        <v>50</v>
      </c>
      <c r="J134">
        <f ca="1">'organized input'!J796</f>
        <v>44</v>
      </c>
      <c r="M134">
        <f t="shared" si="8"/>
        <v>70.5</v>
      </c>
    </row>
    <row r="135" spans="1:13">
      <c r="A135" t="s">
        <v>86</v>
      </c>
      <c r="B135" t="s">
        <v>567</v>
      </c>
      <c r="C135" t="s">
        <v>568</v>
      </c>
      <c r="D135" t="s">
        <v>85</v>
      </c>
      <c r="E135">
        <v>25</v>
      </c>
      <c r="F135">
        <v>69</v>
      </c>
      <c r="G135">
        <v>25</v>
      </c>
      <c r="H135">
        <v>50</v>
      </c>
      <c r="I135">
        <v>50</v>
      </c>
      <c r="J135">
        <v>38</v>
      </c>
      <c r="M135">
        <v>70.5</v>
      </c>
    </row>
    <row r="136" spans="1:13">
      <c r="A136" t="str">
        <f ca="1">'organized input'!A789</f>
        <v>WR3</v>
      </c>
      <c r="B136" t="str">
        <f ca="1">'organized input'!B789</f>
        <v xml:space="preserve"> tracy JOHNSON</v>
      </c>
      <c r="C136" t="str">
        <f ca="1">'organized input'!C789</f>
        <v xml:space="preserve"> Face=0xc6</v>
      </c>
      <c r="D136" t="str">
        <f ca="1">'organized input'!D789</f>
        <v xml:space="preserve"> #43</v>
      </c>
      <c r="E136">
        <f ca="1">'organized input'!E789</f>
        <v>38</v>
      </c>
      <c r="F136">
        <f ca="1">'organized input'!F789</f>
        <v>69</v>
      </c>
      <c r="G136">
        <f ca="1">'organized input'!G789</f>
        <v>31</v>
      </c>
      <c r="H136">
        <f ca="1">'organized input'!H789</f>
        <v>50</v>
      </c>
      <c r="I136">
        <f ca="1">'organized input'!I789</f>
        <v>50</v>
      </c>
      <c r="J136">
        <f ca="1">'organized input'!J789</f>
        <v>25</v>
      </c>
      <c r="M136">
        <f>0.3*E136+G136+J136</f>
        <v>67.400000000000006</v>
      </c>
    </row>
    <row r="137" spans="1:13">
      <c r="A137" t="s">
        <v>86</v>
      </c>
      <c r="B137" t="s">
        <v>1159</v>
      </c>
      <c r="C137" t="s">
        <v>60</v>
      </c>
      <c r="D137" t="s">
        <v>239</v>
      </c>
      <c r="E137">
        <v>25</v>
      </c>
      <c r="F137">
        <v>69</v>
      </c>
      <c r="G137">
        <v>19</v>
      </c>
      <c r="H137">
        <v>44</v>
      </c>
      <c r="I137">
        <v>50</v>
      </c>
      <c r="J137">
        <v>38</v>
      </c>
      <c r="M137">
        <v>64.5</v>
      </c>
    </row>
    <row r="138" spans="1:13">
      <c r="A138" t="s">
        <v>86</v>
      </c>
      <c r="B138" t="s">
        <v>1470</v>
      </c>
      <c r="C138" t="s">
        <v>344</v>
      </c>
      <c r="D138" t="s">
        <v>256</v>
      </c>
      <c r="E138">
        <v>25</v>
      </c>
      <c r="F138">
        <v>69</v>
      </c>
      <c r="G138">
        <v>19</v>
      </c>
      <c r="H138">
        <v>44</v>
      </c>
      <c r="I138">
        <v>50</v>
      </c>
      <c r="J138">
        <v>38</v>
      </c>
      <c r="M138">
        <v>64.5</v>
      </c>
    </row>
    <row r="139" spans="1:13">
      <c r="A139" t="s">
        <v>86</v>
      </c>
      <c r="B139" t="s">
        <v>911</v>
      </c>
      <c r="C139" t="s">
        <v>316</v>
      </c>
      <c r="D139" t="s">
        <v>238</v>
      </c>
      <c r="E139">
        <v>25</v>
      </c>
      <c r="F139">
        <v>69</v>
      </c>
      <c r="G139">
        <v>19</v>
      </c>
      <c r="H139">
        <v>50</v>
      </c>
      <c r="I139">
        <v>50</v>
      </c>
      <c r="J139">
        <v>31</v>
      </c>
      <c r="M139">
        <v>57.5</v>
      </c>
    </row>
    <row r="140" spans="1:13">
      <c r="A140" t="s">
        <v>86</v>
      </c>
      <c r="B140" t="s">
        <v>1018</v>
      </c>
      <c r="C140" t="s">
        <v>339</v>
      </c>
      <c r="D140" t="s">
        <v>256</v>
      </c>
      <c r="E140">
        <v>25</v>
      </c>
      <c r="F140">
        <v>69</v>
      </c>
      <c r="G140">
        <v>19</v>
      </c>
      <c r="H140">
        <v>44</v>
      </c>
      <c r="I140">
        <v>50</v>
      </c>
      <c r="J140">
        <v>31</v>
      </c>
      <c r="M140">
        <v>57.5</v>
      </c>
    </row>
    <row r="141" spans="1:13">
      <c r="A141" t="s">
        <v>86</v>
      </c>
      <c r="B141" t="s">
        <v>1053</v>
      </c>
      <c r="C141" t="s">
        <v>770</v>
      </c>
      <c r="D141" t="s">
        <v>256</v>
      </c>
      <c r="E141">
        <v>25</v>
      </c>
      <c r="F141">
        <v>69</v>
      </c>
      <c r="G141">
        <v>19</v>
      </c>
      <c r="H141">
        <v>38</v>
      </c>
      <c r="I141">
        <v>81</v>
      </c>
      <c r="J141">
        <v>31</v>
      </c>
      <c r="M141">
        <v>57.5</v>
      </c>
    </row>
    <row r="142" spans="1:13">
      <c r="A142" t="s">
        <v>86</v>
      </c>
      <c r="B142" t="s">
        <v>1229</v>
      </c>
      <c r="C142" t="s">
        <v>339</v>
      </c>
      <c r="D142" t="s">
        <v>91</v>
      </c>
      <c r="E142">
        <v>25</v>
      </c>
      <c r="F142">
        <v>69</v>
      </c>
      <c r="G142">
        <v>25</v>
      </c>
      <c r="H142">
        <v>63</v>
      </c>
      <c r="I142">
        <v>50</v>
      </c>
      <c r="J142">
        <v>25</v>
      </c>
      <c r="M142">
        <v>57.5</v>
      </c>
    </row>
    <row r="144" spans="1:13">
      <c r="E144">
        <f t="shared" ref="E144:J144" si="9">AVERAGE(E88:E143)</f>
        <v>25.709090909090911</v>
      </c>
      <c r="F144">
        <f t="shared" si="9"/>
        <v>69</v>
      </c>
      <c r="G144">
        <f t="shared" si="9"/>
        <v>23.945454545454545</v>
      </c>
      <c r="H144">
        <f t="shared" si="9"/>
        <v>24.036363636363635</v>
      </c>
      <c r="I144">
        <f t="shared" si="9"/>
        <v>53.727272727272727</v>
      </c>
      <c r="J144">
        <f t="shared" si="9"/>
        <v>42.890909090909091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8"/>
  <sheetViews>
    <sheetView workbookViewId="0">
      <selection activeCell="M29" sqref="A2:M29"/>
    </sheetView>
  </sheetViews>
  <sheetFormatPr defaultRowHeight="15"/>
  <cols>
    <col min="1" max="1" width="6.5703125" customWidth="1"/>
    <col min="2" max="2" width="18.140625" bestFit="1" customWidth="1"/>
  </cols>
  <sheetData>
    <row r="2" spans="1:13">
      <c r="A2" t="str">
        <f ca="1">'organized input'!A657</f>
        <v>TE1</v>
      </c>
      <c r="B2" t="str">
        <f ca="1">'organized input'!B657</f>
        <v xml:space="preserve"> curtis DUNCAN</v>
      </c>
      <c r="C2" t="str">
        <f ca="1">'organized input'!C657</f>
        <v xml:space="preserve"> Face=0xc4</v>
      </c>
      <c r="D2" t="str">
        <f ca="1">'organized input'!D657</f>
        <v xml:space="preserve"> #80</v>
      </c>
      <c r="E2">
        <f ca="1">'organized input'!E657</f>
        <v>38</v>
      </c>
      <c r="F2">
        <f ca="1">'organized input'!F657</f>
        <v>69</v>
      </c>
      <c r="G2">
        <f ca="1">'organized input'!G657</f>
        <v>50</v>
      </c>
      <c r="H2">
        <f ca="1">'organized input'!H657</f>
        <v>13</v>
      </c>
      <c r="I2">
        <f ca="1">'organized input'!I657</f>
        <v>81</v>
      </c>
      <c r="J2">
        <f ca="1">'organized input'!J657</f>
        <v>63</v>
      </c>
      <c r="M2">
        <f t="shared" ref="M2:M29" si="0">0.3*E2+G2+J2</f>
        <v>124.4</v>
      </c>
    </row>
    <row r="3" spans="1:13">
      <c r="A3" t="str">
        <f ca="1">'organized input'!A666</f>
        <v>TE1</v>
      </c>
      <c r="B3" t="str">
        <f ca="1">'organized input'!B666</f>
        <v xml:space="preserve"> keith JACKSON</v>
      </c>
      <c r="C3" t="str">
        <f ca="1">'organized input'!C666</f>
        <v xml:space="preserve"> Face=0xce</v>
      </c>
      <c r="D3" t="str">
        <f ca="1">'organized input'!D666</f>
        <v xml:space="preserve"> #88</v>
      </c>
      <c r="E3">
        <f ca="1">'organized input'!E666</f>
        <v>25</v>
      </c>
      <c r="F3">
        <f ca="1">'organized input'!F666</f>
        <v>69</v>
      </c>
      <c r="G3">
        <f ca="1">'organized input'!G666</f>
        <v>50</v>
      </c>
      <c r="H3">
        <f ca="1">'organized input'!H666</f>
        <v>63</v>
      </c>
      <c r="I3">
        <f ca="1">'organized input'!I666</f>
        <v>50</v>
      </c>
      <c r="J3">
        <f ca="1">'organized input'!J666</f>
        <v>63</v>
      </c>
      <c r="M3">
        <f t="shared" si="0"/>
        <v>120.5</v>
      </c>
    </row>
    <row r="4" spans="1:13">
      <c r="A4" t="str">
        <f ca="1">'organized input'!A668</f>
        <v>TE1</v>
      </c>
      <c r="B4" t="str">
        <f ca="1">'organized input'!B668</f>
        <v xml:space="preserve"> jay NOVACEK</v>
      </c>
      <c r="C4" t="str">
        <f ca="1">'organized input'!C668</f>
        <v xml:space="preserve"> Face=0x50</v>
      </c>
      <c r="D4" t="str">
        <f ca="1">'organized input'!D668</f>
        <v xml:space="preserve"> #84</v>
      </c>
      <c r="E4">
        <f ca="1">'organized input'!E668</f>
        <v>25</v>
      </c>
      <c r="F4">
        <f ca="1">'organized input'!F668</f>
        <v>69</v>
      </c>
      <c r="G4">
        <f ca="1">'organized input'!G668</f>
        <v>44</v>
      </c>
      <c r="H4">
        <f ca="1">'organized input'!H668</f>
        <v>69</v>
      </c>
      <c r="I4">
        <f ca="1">'organized input'!I668</f>
        <v>50</v>
      </c>
      <c r="J4">
        <f ca="1">'organized input'!J668</f>
        <v>69</v>
      </c>
      <c r="M4">
        <f t="shared" si="0"/>
        <v>120.5</v>
      </c>
    </row>
    <row r="5" spans="1:13">
      <c r="A5" t="str">
        <f ca="1">'organized input'!A653</f>
        <v>TE1</v>
      </c>
      <c r="B5" t="str">
        <f ca="1">'organized input'!B653</f>
        <v xml:space="preserve"> marv COOK</v>
      </c>
      <c r="C5" t="str">
        <f ca="1">'organized input'!C653</f>
        <v xml:space="preserve"> Face=0x21</v>
      </c>
      <c r="D5" t="str">
        <f ca="1">'organized input'!D653</f>
        <v xml:space="preserve"> #46</v>
      </c>
      <c r="E5">
        <f ca="1">'organized input'!E653</f>
        <v>25</v>
      </c>
      <c r="F5">
        <f ca="1">'organized input'!F653</f>
        <v>69</v>
      </c>
      <c r="G5">
        <f ca="1">'organized input'!G653</f>
        <v>44</v>
      </c>
      <c r="H5">
        <f ca="1">'organized input'!H653</f>
        <v>56</v>
      </c>
      <c r="I5">
        <f ca="1">'organized input'!I653</f>
        <v>50</v>
      </c>
      <c r="J5">
        <f ca="1">'organized input'!J653</f>
        <v>63</v>
      </c>
      <c r="M5">
        <f t="shared" si="0"/>
        <v>114.5</v>
      </c>
    </row>
    <row r="6" spans="1:13">
      <c r="A6" t="str">
        <f ca="1">'organized input'!A674</f>
        <v>TE1</v>
      </c>
      <c r="B6" t="str">
        <f ca="1">'organized input'!B674</f>
        <v xml:space="preserve"> brent JONES</v>
      </c>
      <c r="C6" t="str">
        <f ca="1">'organized input'!C674</f>
        <v xml:space="preserve"> Face=0x43</v>
      </c>
      <c r="D6" t="str">
        <f ca="1">'organized input'!D674</f>
        <v xml:space="preserve"> #84</v>
      </c>
      <c r="E6">
        <f ca="1">'organized input'!E674</f>
        <v>25</v>
      </c>
      <c r="F6">
        <f ca="1">'organized input'!F674</f>
        <v>69</v>
      </c>
      <c r="G6">
        <f ca="1">'organized input'!G674</f>
        <v>38</v>
      </c>
      <c r="H6">
        <f ca="1">'organized input'!H674</f>
        <v>69</v>
      </c>
      <c r="I6">
        <f ca="1">'organized input'!I674</f>
        <v>50</v>
      </c>
      <c r="J6">
        <f ca="1">'organized input'!J674</f>
        <v>69</v>
      </c>
      <c r="M6">
        <f t="shared" si="0"/>
        <v>114.5</v>
      </c>
    </row>
    <row r="7" spans="1:13">
      <c r="A7" t="str">
        <f ca="1">'organized input'!A677</f>
        <v>TE1</v>
      </c>
      <c r="B7" t="str">
        <f ca="1">'organized input'!B677</f>
        <v xml:space="preserve"> shawn COLLINS</v>
      </c>
      <c r="C7" t="str">
        <f ca="1">'organized input'!C677</f>
        <v xml:space="preserve"> Face=0x86</v>
      </c>
      <c r="D7" t="str">
        <f ca="1">'organized input'!D677</f>
        <v xml:space="preserve"> #85</v>
      </c>
      <c r="E7">
        <f ca="1">'organized input'!E677</f>
        <v>44</v>
      </c>
      <c r="F7">
        <f ca="1">'organized input'!F677</f>
        <v>69</v>
      </c>
      <c r="G7">
        <f ca="1">'organized input'!G677</f>
        <v>50</v>
      </c>
      <c r="H7">
        <f ca="1">'organized input'!H677</f>
        <v>13</v>
      </c>
      <c r="I7">
        <f ca="1">'organized input'!I677</f>
        <v>50</v>
      </c>
      <c r="J7">
        <f ca="1">'organized input'!J677</f>
        <v>50</v>
      </c>
      <c r="M7">
        <f t="shared" si="0"/>
        <v>113.2</v>
      </c>
    </row>
    <row r="8" spans="1:13">
      <c r="A8" t="str">
        <f ca="1">'organized input'!A672</f>
        <v>TE1</v>
      </c>
      <c r="B8" t="str">
        <f ca="1">'organized input'!B672</f>
        <v xml:space="preserve"> steve JORDAN</v>
      </c>
      <c r="C8" t="str">
        <f ca="1">'organized input'!C672</f>
        <v xml:space="preserve"> Face=0xb7</v>
      </c>
      <c r="D8" t="str">
        <f ca="1">'organized input'!D672</f>
        <v xml:space="preserve"> #83</v>
      </c>
      <c r="E8">
        <f ca="1">'organized input'!E672</f>
        <v>25</v>
      </c>
      <c r="F8">
        <f ca="1">'organized input'!F672</f>
        <v>69</v>
      </c>
      <c r="G8">
        <f ca="1">'organized input'!G672</f>
        <v>44</v>
      </c>
      <c r="H8">
        <f ca="1">'organized input'!H672</f>
        <v>63</v>
      </c>
      <c r="I8">
        <f ca="1">'organized input'!I672</f>
        <v>50</v>
      </c>
      <c r="J8">
        <f ca="1">'organized input'!J672</f>
        <v>56</v>
      </c>
      <c r="M8">
        <f t="shared" si="0"/>
        <v>107.5</v>
      </c>
    </row>
    <row r="9" spans="1:13">
      <c r="A9" t="str">
        <f ca="1">'organized input'!A655</f>
        <v>TE1</v>
      </c>
      <c r="B9" t="str">
        <f ca="1">'organized input'!B655</f>
        <v xml:space="preserve"> rodney HOLMAN</v>
      </c>
      <c r="C9" t="str">
        <f ca="1">'organized input'!C655</f>
        <v xml:space="preserve"> Face=0xc9</v>
      </c>
      <c r="D9" t="str">
        <f ca="1">'organized input'!D655</f>
        <v xml:space="preserve"> #82</v>
      </c>
      <c r="E9">
        <f ca="1">'organized input'!E655</f>
        <v>25</v>
      </c>
      <c r="F9">
        <f ca="1">'organized input'!F655</f>
        <v>69</v>
      </c>
      <c r="G9">
        <f ca="1">'organized input'!G655</f>
        <v>38</v>
      </c>
      <c r="H9">
        <f ca="1">'organized input'!H655</f>
        <v>69</v>
      </c>
      <c r="I9">
        <f ca="1">'organized input'!I655</f>
        <v>50</v>
      </c>
      <c r="J9">
        <f ca="1">'organized input'!J655</f>
        <v>56</v>
      </c>
      <c r="M9">
        <f t="shared" si="0"/>
        <v>101.5</v>
      </c>
    </row>
    <row r="10" spans="1:13">
      <c r="A10" t="str">
        <f ca="1">'organized input'!A650</f>
        <v>TE1</v>
      </c>
      <c r="B10" t="str">
        <f ca="1">'organized input'!B650</f>
        <v xml:space="preserve"> keith MCKELLER</v>
      </c>
      <c r="C10" t="str">
        <f ca="1">'organized input'!C650</f>
        <v xml:space="preserve"> Face=0xb7</v>
      </c>
      <c r="D10" t="str">
        <f ca="1">'organized input'!D650</f>
        <v xml:space="preserve"> #84</v>
      </c>
      <c r="E10">
        <f ca="1">'organized input'!E650</f>
        <v>25</v>
      </c>
      <c r="F10">
        <f ca="1">'organized input'!F650</f>
        <v>69</v>
      </c>
      <c r="G10">
        <f ca="1">'organized input'!G650</f>
        <v>38</v>
      </c>
      <c r="H10">
        <f ca="1">'organized input'!H650</f>
        <v>50</v>
      </c>
      <c r="I10">
        <f ca="1">'organized input'!I650</f>
        <v>50</v>
      </c>
      <c r="J10">
        <f ca="1">'organized input'!J650</f>
        <v>50</v>
      </c>
      <c r="M10">
        <f t="shared" si="0"/>
        <v>95.5</v>
      </c>
    </row>
    <row r="11" spans="1:13">
      <c r="A11" t="str">
        <f ca="1">'organized input'!A652</f>
        <v>TE1</v>
      </c>
      <c r="B11" t="str">
        <f ca="1">'organized input'!B652</f>
        <v xml:space="preserve"> ferrell EDMUNDS</v>
      </c>
      <c r="C11" t="str">
        <f ca="1">'organized input'!C652</f>
        <v xml:space="preserve"> Face=0xc0</v>
      </c>
      <c r="D11" t="str">
        <f ca="1">'organized input'!D652</f>
        <v xml:space="preserve"> #80</v>
      </c>
      <c r="E11">
        <f ca="1">'organized input'!E652</f>
        <v>25</v>
      </c>
      <c r="F11">
        <f ca="1">'organized input'!F652</f>
        <v>69</v>
      </c>
      <c r="G11">
        <f ca="1">'organized input'!G652</f>
        <v>38</v>
      </c>
      <c r="H11">
        <f ca="1">'organized input'!H652</f>
        <v>56</v>
      </c>
      <c r="I11">
        <f ca="1">'organized input'!I652</f>
        <v>50</v>
      </c>
      <c r="J11">
        <f ca="1">'organized input'!J652</f>
        <v>50</v>
      </c>
      <c r="M11">
        <f t="shared" si="0"/>
        <v>95.5</v>
      </c>
    </row>
    <row r="12" spans="1:13">
      <c r="A12" t="str">
        <f ca="1">'organized input'!A661</f>
        <v>TE1</v>
      </c>
      <c r="B12" t="str">
        <f ca="1">'organized input'!B661</f>
        <v xml:space="preserve"> ethan HORTON</v>
      </c>
      <c r="C12" t="str">
        <f ca="1">'organized input'!C661</f>
        <v xml:space="preserve"> Face=0xc0</v>
      </c>
      <c r="D12" t="str">
        <f ca="1">'organized input'!D661</f>
        <v xml:space="preserve"> #88</v>
      </c>
      <c r="E12">
        <f ca="1">'organized input'!E661</f>
        <v>25</v>
      </c>
      <c r="F12">
        <f ca="1">'organized input'!F661</f>
        <v>69</v>
      </c>
      <c r="G12">
        <f ca="1">'organized input'!G661</f>
        <v>44</v>
      </c>
      <c r="H12">
        <f ca="1">'organized input'!H661</f>
        <v>50</v>
      </c>
      <c r="I12">
        <f ca="1">'organized input'!I661</f>
        <v>50</v>
      </c>
      <c r="J12">
        <f ca="1">'organized input'!J661</f>
        <v>44</v>
      </c>
      <c r="M12">
        <f t="shared" si="0"/>
        <v>95.5</v>
      </c>
    </row>
    <row r="13" spans="1:13">
      <c r="A13" t="str">
        <f ca="1">'organized input'!A673</f>
        <v>TE1</v>
      </c>
      <c r="B13" t="str">
        <f ca="1">'organized input'!B673</f>
        <v xml:space="preserve"> ron HALL</v>
      </c>
      <c r="C13" t="str">
        <f ca="1">'organized input'!C673</f>
        <v xml:space="preserve"> Face=0x32</v>
      </c>
      <c r="D13" t="str">
        <f ca="1">'organized input'!D673</f>
        <v xml:space="preserve"> #82</v>
      </c>
      <c r="E13">
        <f ca="1">'organized input'!E673</f>
        <v>25</v>
      </c>
      <c r="F13">
        <f ca="1">'organized input'!F673</f>
        <v>69</v>
      </c>
      <c r="G13">
        <f ca="1">'organized input'!G673</f>
        <v>38</v>
      </c>
      <c r="H13">
        <f ca="1">'organized input'!H673</f>
        <v>44</v>
      </c>
      <c r="I13">
        <f ca="1">'organized input'!I673</f>
        <v>50</v>
      </c>
      <c r="J13">
        <f ca="1">'organized input'!J673</f>
        <v>44</v>
      </c>
      <c r="M13">
        <f t="shared" si="0"/>
        <v>89.5</v>
      </c>
    </row>
    <row r="14" spans="1:13">
      <c r="A14" t="str">
        <f ca="1">'organized input'!A659</f>
        <v>TE1</v>
      </c>
      <c r="B14" t="str">
        <f ca="1">'organized input'!B659</f>
        <v xml:space="preserve"> clarence KAY</v>
      </c>
      <c r="C14" t="str">
        <f ca="1">'organized input'!C659</f>
        <v xml:space="preserve"> Face=0xa1</v>
      </c>
      <c r="D14" t="str">
        <f ca="1">'organized input'!D659</f>
        <v xml:space="preserve"> #88</v>
      </c>
      <c r="E14">
        <f ca="1">'organized input'!E659</f>
        <v>31</v>
      </c>
      <c r="F14">
        <f ca="1">'organized input'!F659</f>
        <v>69</v>
      </c>
      <c r="G14">
        <f ca="1">'organized input'!G659</f>
        <v>31</v>
      </c>
      <c r="H14">
        <f ca="1">'organized input'!H659</f>
        <v>50</v>
      </c>
      <c r="I14">
        <f ca="1">'organized input'!I659</f>
        <v>50</v>
      </c>
      <c r="J14">
        <f ca="1">'organized input'!J659</f>
        <v>44</v>
      </c>
      <c r="M14">
        <f t="shared" si="0"/>
        <v>84.3</v>
      </c>
    </row>
    <row r="15" spans="1:13">
      <c r="A15" t="str">
        <f ca="1">'organized input'!A670</f>
        <v>TE1</v>
      </c>
      <c r="B15" t="str">
        <f ca="1">'organized input'!B670</f>
        <v xml:space="preserve"> terry GREER</v>
      </c>
      <c r="C15" t="str">
        <f ca="1">'organized input'!C670</f>
        <v xml:space="preserve"> Face=0xa4</v>
      </c>
      <c r="D15" t="str">
        <f ca="1">'organized input'!D670</f>
        <v xml:space="preserve"> #89</v>
      </c>
      <c r="E15">
        <f ca="1">'organized input'!E670</f>
        <v>31</v>
      </c>
      <c r="F15">
        <f ca="1">'organized input'!F670</f>
        <v>69</v>
      </c>
      <c r="G15">
        <f ca="1">'organized input'!G670</f>
        <v>31</v>
      </c>
      <c r="H15">
        <f ca="1">'organized input'!H670</f>
        <v>13</v>
      </c>
      <c r="I15">
        <f ca="1">'organized input'!I670</f>
        <v>50</v>
      </c>
      <c r="J15">
        <f ca="1">'organized input'!J670</f>
        <v>44</v>
      </c>
      <c r="M15">
        <f t="shared" si="0"/>
        <v>84.3</v>
      </c>
    </row>
    <row r="16" spans="1:13">
      <c r="A16" t="str">
        <f ca="1">'organized input'!A654</f>
        <v>TE1</v>
      </c>
      <c r="B16" t="str">
        <f ca="1">'organized input'!B654</f>
        <v xml:space="preserve"> mark BOYER</v>
      </c>
      <c r="C16" t="str">
        <f ca="1">'organized input'!C654</f>
        <v xml:space="preserve"> Face=0x42</v>
      </c>
      <c r="D16" t="str">
        <f ca="1">'organized input'!D654</f>
        <v xml:space="preserve"> #80</v>
      </c>
      <c r="E16">
        <f ca="1">'organized input'!E654</f>
        <v>25</v>
      </c>
      <c r="F16">
        <f ca="1">'organized input'!F654</f>
        <v>69</v>
      </c>
      <c r="G16">
        <f ca="1">'organized input'!G654</f>
        <v>25</v>
      </c>
      <c r="H16">
        <f ca="1">'organized input'!H654</f>
        <v>56</v>
      </c>
      <c r="I16">
        <f ca="1">'organized input'!I654</f>
        <v>50</v>
      </c>
      <c r="J16">
        <f ca="1">'organized input'!J654</f>
        <v>50</v>
      </c>
      <c r="M16">
        <f t="shared" si="0"/>
        <v>82.5</v>
      </c>
    </row>
    <row r="17" spans="1:13">
      <c r="A17" t="str">
        <f ca="1">'organized input'!A658</f>
        <v>TE1</v>
      </c>
      <c r="B17" t="str">
        <f ca="1">'organized input'!B658</f>
        <v xml:space="preserve"> eric GREEN</v>
      </c>
      <c r="C17" t="str">
        <f ca="1">'organized input'!C658</f>
        <v xml:space="preserve"> Face=0xc0</v>
      </c>
      <c r="D17" t="str">
        <f ca="1">'organized input'!D658</f>
        <v xml:space="preserve"> #86</v>
      </c>
      <c r="E17">
        <f ca="1">'organized input'!E658</f>
        <v>25</v>
      </c>
      <c r="F17">
        <f ca="1">'organized input'!F658</f>
        <v>69</v>
      </c>
      <c r="G17">
        <f ca="1">'organized input'!G658</f>
        <v>31</v>
      </c>
      <c r="H17">
        <f ca="1">'organized input'!H658</f>
        <v>63</v>
      </c>
      <c r="I17">
        <f ca="1">'organized input'!I658</f>
        <v>81</v>
      </c>
      <c r="J17">
        <f ca="1">'organized input'!J658</f>
        <v>44</v>
      </c>
      <c r="M17">
        <f t="shared" si="0"/>
        <v>82.5</v>
      </c>
    </row>
    <row r="18" spans="1:13">
      <c r="A18" t="str">
        <f ca="1">'organized input'!A665</f>
        <v>TE1</v>
      </c>
      <c r="B18" t="str">
        <f ca="1">'organized input'!B665</f>
        <v xml:space="preserve"> mark BAVARO</v>
      </c>
      <c r="C18" t="str">
        <f ca="1">'organized input'!C665</f>
        <v xml:space="preserve"> Face=0x1a</v>
      </c>
      <c r="D18" t="str">
        <f ca="1">'organized input'!D665</f>
        <v xml:space="preserve"> #89</v>
      </c>
      <c r="E18">
        <f ca="1">'organized input'!E665</f>
        <v>25</v>
      </c>
      <c r="F18">
        <f ca="1">'organized input'!F665</f>
        <v>69</v>
      </c>
      <c r="G18">
        <f ca="1">'organized input'!G665</f>
        <v>31</v>
      </c>
      <c r="H18">
        <f ca="1">'organized input'!H665</f>
        <v>69</v>
      </c>
      <c r="I18">
        <f ca="1">'organized input'!I665</f>
        <v>69</v>
      </c>
      <c r="J18">
        <f ca="1">'organized input'!J665</f>
        <v>44</v>
      </c>
      <c r="M18">
        <f t="shared" si="0"/>
        <v>82.5</v>
      </c>
    </row>
    <row r="19" spans="1:13">
      <c r="A19" t="str">
        <f ca="1">'organized input'!A675</f>
        <v>TE1</v>
      </c>
      <c r="B19" t="str">
        <f ca="1">'organized input'!B675</f>
        <v xml:space="preserve"> pete HOLOHAN</v>
      </c>
      <c r="C19" t="str">
        <f ca="1">'organized input'!C675</f>
        <v xml:space="preserve"> Face=0x43</v>
      </c>
      <c r="D19" t="str">
        <f ca="1">'organized input'!D675</f>
        <v xml:space="preserve"> #81</v>
      </c>
      <c r="E19">
        <f ca="1">'organized input'!E675</f>
        <v>25</v>
      </c>
      <c r="F19">
        <f ca="1">'organized input'!F675</f>
        <v>69</v>
      </c>
      <c r="G19">
        <f ca="1">'organized input'!G675</f>
        <v>19</v>
      </c>
      <c r="H19">
        <f ca="1">'organized input'!H675</f>
        <v>56</v>
      </c>
      <c r="I19">
        <f ca="1">'organized input'!I675</f>
        <v>50</v>
      </c>
      <c r="J19">
        <f ca="1">'organized input'!J675</f>
        <v>56</v>
      </c>
      <c r="M19">
        <f t="shared" si="0"/>
        <v>82.5</v>
      </c>
    </row>
    <row r="20" spans="1:13">
      <c r="A20" t="str">
        <f ca="1">'organized input'!A656</f>
        <v>TE1</v>
      </c>
      <c r="B20" t="str">
        <f ca="1">'organized input'!B656</f>
        <v xml:space="preserve"> ozzie NEWSOME</v>
      </c>
      <c r="C20" t="str">
        <f ca="1">'organized input'!C656</f>
        <v xml:space="preserve"> Face=0x9f</v>
      </c>
      <c r="D20" t="str">
        <f ca="1">'organized input'!D656</f>
        <v xml:space="preserve"> #82</v>
      </c>
      <c r="E20">
        <f ca="1">'organized input'!E656</f>
        <v>25</v>
      </c>
      <c r="F20">
        <f ca="1">'organized input'!F656</f>
        <v>69</v>
      </c>
      <c r="G20">
        <f ca="1">'organized input'!G656</f>
        <v>31</v>
      </c>
      <c r="H20">
        <f ca="1">'organized input'!H656</f>
        <v>50</v>
      </c>
      <c r="I20">
        <f ca="1">'organized input'!I656</f>
        <v>50</v>
      </c>
      <c r="J20">
        <f ca="1">'organized input'!J656</f>
        <v>38</v>
      </c>
      <c r="M20">
        <f t="shared" si="0"/>
        <v>76.5</v>
      </c>
    </row>
    <row r="21" spans="1:13">
      <c r="A21" t="str">
        <f ca="1">'organized input'!A662</f>
        <v>TE1</v>
      </c>
      <c r="B21" t="str">
        <f ca="1">'organized input'!B662</f>
        <v xml:space="preserve"> derrick WALKER</v>
      </c>
      <c r="C21" t="str">
        <f ca="1">'organized input'!C662</f>
        <v xml:space="preserve"> Face=0x84</v>
      </c>
      <c r="D21" t="str">
        <f ca="1">'organized input'!D662</f>
        <v xml:space="preserve"> #89</v>
      </c>
      <c r="E21">
        <f ca="1">'organized input'!E662</f>
        <v>25</v>
      </c>
      <c r="F21">
        <f ca="1">'organized input'!F662</f>
        <v>69</v>
      </c>
      <c r="G21">
        <f ca="1">'organized input'!G662</f>
        <v>31</v>
      </c>
      <c r="H21">
        <f ca="1">'organized input'!H662</f>
        <v>50</v>
      </c>
      <c r="I21">
        <f ca="1">'organized input'!I662</f>
        <v>50</v>
      </c>
      <c r="J21">
        <f ca="1">'organized input'!J662</f>
        <v>38</v>
      </c>
      <c r="M21">
        <f t="shared" si="0"/>
        <v>76.5</v>
      </c>
    </row>
    <row r="22" spans="1:13">
      <c r="A22" t="str">
        <f ca="1">'organized input'!A671</f>
        <v>TE1</v>
      </c>
      <c r="B22" t="str">
        <f ca="1">'organized input'!B671</f>
        <v xml:space="preserve"> ed WEST</v>
      </c>
      <c r="C22" t="str">
        <f ca="1">'organized input'!C671</f>
        <v xml:space="preserve"> Face=0xc2</v>
      </c>
      <c r="D22" t="str">
        <f ca="1">'organized input'!D671</f>
        <v xml:space="preserve"> #86</v>
      </c>
      <c r="E22">
        <f ca="1">'organized input'!E671</f>
        <v>25</v>
      </c>
      <c r="F22">
        <f ca="1">'organized input'!F671</f>
        <v>69</v>
      </c>
      <c r="G22">
        <f ca="1">'organized input'!G671</f>
        <v>31</v>
      </c>
      <c r="H22">
        <f ca="1">'organized input'!H671</f>
        <v>50</v>
      </c>
      <c r="I22">
        <f ca="1">'organized input'!I671</f>
        <v>50</v>
      </c>
      <c r="J22">
        <f ca="1">'organized input'!J671</f>
        <v>38</v>
      </c>
      <c r="M22">
        <f t="shared" si="0"/>
        <v>76.5</v>
      </c>
    </row>
    <row r="23" spans="1:13">
      <c r="A23" t="str">
        <f ca="1">'organized input'!A651</f>
        <v>TE1</v>
      </c>
      <c r="B23" t="str">
        <f ca="1">'organized input'!B651</f>
        <v xml:space="preserve"> pat BEACH</v>
      </c>
      <c r="C23" t="str">
        <f ca="1">'organized input'!C651</f>
        <v xml:space="preserve"> Face=0xe</v>
      </c>
      <c r="D23" t="str">
        <f ca="1">'organized input'!D651</f>
        <v xml:space="preserve"> #81</v>
      </c>
      <c r="E23">
        <f ca="1">'organized input'!E651</f>
        <v>25</v>
      </c>
      <c r="F23">
        <f ca="1">'organized input'!F651</f>
        <v>69</v>
      </c>
      <c r="G23">
        <f ca="1">'organized input'!G651</f>
        <v>25</v>
      </c>
      <c r="H23">
        <f ca="1">'organized input'!H651</f>
        <v>50</v>
      </c>
      <c r="I23">
        <f ca="1">'organized input'!I651</f>
        <v>50</v>
      </c>
      <c r="J23">
        <f ca="1">'organized input'!J651</f>
        <v>38</v>
      </c>
      <c r="M23">
        <f t="shared" si="0"/>
        <v>70.5</v>
      </c>
    </row>
    <row r="24" spans="1:13">
      <c r="A24" t="str">
        <f ca="1">'organized input'!A667</f>
        <v>TE1</v>
      </c>
      <c r="B24" t="str">
        <f ca="1">'organized input'!B667</f>
        <v xml:space="preserve"> walter REEVES</v>
      </c>
      <c r="C24" t="str">
        <f ca="1">'organized input'!C667</f>
        <v xml:space="preserve"> Face=0xc0</v>
      </c>
      <c r="D24" t="str">
        <f ca="1">'organized input'!D667</f>
        <v xml:space="preserve"> #89</v>
      </c>
      <c r="E24">
        <f ca="1">'organized input'!E667</f>
        <v>25</v>
      </c>
      <c r="F24">
        <f ca="1">'organized input'!F667</f>
        <v>69</v>
      </c>
      <c r="G24">
        <f ca="1">'organized input'!G667</f>
        <v>19</v>
      </c>
      <c r="H24">
        <f ca="1">'organized input'!H667</f>
        <v>44</v>
      </c>
      <c r="I24">
        <f ca="1">'organized input'!I667</f>
        <v>50</v>
      </c>
      <c r="J24">
        <f ca="1">'organized input'!J667</f>
        <v>38</v>
      </c>
      <c r="M24">
        <f t="shared" si="0"/>
        <v>64.5</v>
      </c>
    </row>
    <row r="25" spans="1:13">
      <c r="A25" t="str">
        <f ca="1">'organized input'!A676</f>
        <v>TE1</v>
      </c>
      <c r="B25" t="str">
        <f ca="1">'organized input'!B676</f>
        <v xml:space="preserve"> hoby BRENNER</v>
      </c>
      <c r="C25" t="str">
        <f ca="1">'organized input'!C676</f>
        <v xml:space="preserve"> Face=0x46</v>
      </c>
      <c r="D25" t="str">
        <f ca="1">'organized input'!D676</f>
        <v xml:space="preserve"> #85</v>
      </c>
      <c r="E25">
        <f ca="1">'organized input'!E676</f>
        <v>25</v>
      </c>
      <c r="F25">
        <f ca="1">'organized input'!F676</f>
        <v>69</v>
      </c>
      <c r="G25">
        <f ca="1">'organized input'!G676</f>
        <v>19</v>
      </c>
      <c r="H25">
        <f ca="1">'organized input'!H676</f>
        <v>44</v>
      </c>
      <c r="I25">
        <f ca="1">'organized input'!I676</f>
        <v>50</v>
      </c>
      <c r="J25">
        <f ca="1">'organized input'!J676</f>
        <v>38</v>
      </c>
      <c r="M25">
        <f t="shared" si="0"/>
        <v>64.5</v>
      </c>
    </row>
    <row r="26" spans="1:13">
      <c r="A26" t="str">
        <f ca="1">'organized input'!A660</f>
        <v>TE1</v>
      </c>
      <c r="B26" t="str">
        <f ca="1">'organized input'!B660</f>
        <v xml:space="preserve"> alfredo ROBERTS</v>
      </c>
      <c r="C26" t="str">
        <f ca="1">'organized input'!C660</f>
        <v xml:space="preserve"> Face=0x9c</v>
      </c>
      <c r="D26" t="str">
        <f ca="1">'organized input'!D660</f>
        <v xml:space="preserve"> #87</v>
      </c>
      <c r="E26">
        <f ca="1">'organized input'!E660</f>
        <v>25</v>
      </c>
      <c r="F26">
        <f ca="1">'organized input'!F660</f>
        <v>69</v>
      </c>
      <c r="G26">
        <f ca="1">'organized input'!G660</f>
        <v>19</v>
      </c>
      <c r="H26">
        <f ca="1">'organized input'!H660</f>
        <v>50</v>
      </c>
      <c r="I26">
        <f ca="1">'organized input'!I660</f>
        <v>50</v>
      </c>
      <c r="J26">
        <f ca="1">'organized input'!J660</f>
        <v>31</v>
      </c>
      <c r="M26">
        <f t="shared" si="0"/>
        <v>57.5</v>
      </c>
    </row>
    <row r="27" spans="1:13">
      <c r="A27" t="str">
        <f ca="1">'organized input'!A663</f>
        <v>TE1</v>
      </c>
      <c r="B27" t="str">
        <f ca="1">'organized input'!B663</f>
        <v xml:space="preserve"> ron HELLER</v>
      </c>
      <c r="C27" t="str">
        <f ca="1">'organized input'!C663</f>
        <v xml:space="preserve"> Face=0x21</v>
      </c>
      <c r="D27" t="str">
        <f ca="1">'organized input'!D663</f>
        <v xml:space="preserve"> #85</v>
      </c>
      <c r="E27">
        <f ca="1">'organized input'!E663</f>
        <v>25</v>
      </c>
      <c r="F27">
        <f ca="1">'organized input'!F663</f>
        <v>69</v>
      </c>
      <c r="G27">
        <f ca="1">'organized input'!G663</f>
        <v>19</v>
      </c>
      <c r="H27">
        <f ca="1">'organized input'!H663</f>
        <v>44</v>
      </c>
      <c r="I27">
        <f ca="1">'organized input'!I663</f>
        <v>50</v>
      </c>
      <c r="J27">
        <f ca="1">'organized input'!J663</f>
        <v>31</v>
      </c>
      <c r="M27">
        <f t="shared" si="0"/>
        <v>57.5</v>
      </c>
    </row>
    <row r="28" spans="1:13">
      <c r="A28" t="str">
        <f ca="1">'organized input'!A664</f>
        <v>TE1</v>
      </c>
      <c r="B28" t="str">
        <f ca="1">'organized input'!B664</f>
        <v xml:space="preserve"> don WARREN</v>
      </c>
      <c r="C28" t="str">
        <f ca="1">'organized input'!C664</f>
        <v xml:space="preserve"> Face=0x39</v>
      </c>
      <c r="D28" t="str">
        <f ca="1">'organized input'!D664</f>
        <v xml:space="preserve"> #85</v>
      </c>
      <c r="E28">
        <f ca="1">'organized input'!E664</f>
        <v>25</v>
      </c>
      <c r="F28">
        <f ca="1">'organized input'!F664</f>
        <v>69</v>
      </c>
      <c r="G28">
        <f ca="1">'organized input'!G664</f>
        <v>19</v>
      </c>
      <c r="H28">
        <f ca="1">'organized input'!H664</f>
        <v>38</v>
      </c>
      <c r="I28">
        <f ca="1">'organized input'!I664</f>
        <v>81</v>
      </c>
      <c r="J28">
        <f ca="1">'organized input'!J664</f>
        <v>31</v>
      </c>
      <c r="M28">
        <f t="shared" si="0"/>
        <v>57.5</v>
      </c>
    </row>
    <row r="29" spans="1:13">
      <c r="A29" t="str">
        <f ca="1">'organized input'!A669</f>
        <v>TE1</v>
      </c>
      <c r="B29" t="str">
        <f ca="1">'organized input'!B669</f>
        <v xml:space="preserve"> james THORNTON</v>
      </c>
      <c r="C29" t="str">
        <f ca="1">'organized input'!C669</f>
        <v xml:space="preserve"> Face=0x21</v>
      </c>
      <c r="D29" t="str">
        <f ca="1">'organized input'!D669</f>
        <v xml:space="preserve"> #80</v>
      </c>
      <c r="E29">
        <f ca="1">'organized input'!E669</f>
        <v>25</v>
      </c>
      <c r="F29">
        <f ca="1">'organized input'!F669</f>
        <v>69</v>
      </c>
      <c r="G29">
        <f ca="1">'organized input'!G669</f>
        <v>25</v>
      </c>
      <c r="H29">
        <f ca="1">'organized input'!H669</f>
        <v>63</v>
      </c>
      <c r="I29">
        <f ca="1">'organized input'!I669</f>
        <v>50</v>
      </c>
      <c r="J29">
        <f ca="1">'organized input'!J669</f>
        <v>25</v>
      </c>
      <c r="M29">
        <f t="shared" si="0"/>
        <v>57.5</v>
      </c>
    </row>
    <row r="31" spans="1:13">
      <c r="A31" t="str">
        <f ca="1">'organized input'!A678</f>
        <v>TE2</v>
      </c>
      <c r="B31" t="str">
        <f ca="1">'organized input'!B678</f>
        <v xml:space="preserve"> pete METZELAARS</v>
      </c>
      <c r="C31" t="str">
        <f ca="1">'organized input'!C678</f>
        <v xml:space="preserve"> Face=0x50</v>
      </c>
      <c r="D31" t="str">
        <f ca="1">'organized input'!D678</f>
        <v xml:space="preserve"> #88</v>
      </c>
      <c r="E31">
        <f ca="1">'organized input'!E678</f>
        <v>25</v>
      </c>
      <c r="F31">
        <f ca="1">'organized input'!F678</f>
        <v>69</v>
      </c>
      <c r="G31">
        <f ca="1">'organized input'!G678</f>
        <v>19</v>
      </c>
      <c r="H31">
        <f ca="1">'organized input'!H678</f>
        <v>44</v>
      </c>
      <c r="I31">
        <f ca="1">'organized input'!I678</f>
        <v>50</v>
      </c>
      <c r="J31">
        <f ca="1">'organized input'!J678</f>
        <v>31</v>
      </c>
    </row>
    <row r="32" spans="1:13">
      <c r="A32" t="str">
        <f ca="1">'organized input'!A679</f>
        <v>TE2</v>
      </c>
      <c r="B32" t="str">
        <f ca="1">'organized input'!B679</f>
        <v xml:space="preserve"> orson MOBLEY</v>
      </c>
      <c r="C32" t="str">
        <f ca="1">'organized input'!C679</f>
        <v xml:space="preserve"> Face=0xae</v>
      </c>
      <c r="D32" t="str">
        <f ca="1">'organized input'!D679</f>
        <v xml:space="preserve"> #89</v>
      </c>
      <c r="E32">
        <f ca="1">'organized input'!E679</f>
        <v>25</v>
      </c>
      <c r="F32">
        <f ca="1">'organized input'!F679</f>
        <v>69</v>
      </c>
      <c r="G32">
        <f ca="1">'organized input'!G679</f>
        <v>19</v>
      </c>
      <c r="H32">
        <f ca="1">'organized input'!H679</f>
        <v>50</v>
      </c>
      <c r="I32">
        <f ca="1">'organized input'!I679</f>
        <v>50</v>
      </c>
      <c r="J32">
        <f ca="1">'organized input'!J679</f>
        <v>31</v>
      </c>
    </row>
    <row r="33" spans="1:10">
      <c r="A33" t="str">
        <f ca="1">'organized input'!A680</f>
        <v>TE2</v>
      </c>
      <c r="B33" t="str">
        <f ca="1">'organized input'!B680</f>
        <v xml:space="preserve"> jim JENSEN</v>
      </c>
      <c r="C33" t="str">
        <f ca="1">'organized input'!C680</f>
        <v xml:space="preserve"> Face=0x5</v>
      </c>
      <c r="D33" t="str">
        <f ca="1">'organized input'!D680</f>
        <v xml:space="preserve"> #11</v>
      </c>
      <c r="E33">
        <f ca="1">'organized input'!E680</f>
        <v>25</v>
      </c>
      <c r="F33">
        <f ca="1">'organized input'!F680</f>
        <v>69</v>
      </c>
      <c r="G33">
        <f ca="1">'organized input'!G680</f>
        <v>31</v>
      </c>
      <c r="H33">
        <f ca="1">'organized input'!H680</f>
        <v>44</v>
      </c>
      <c r="I33">
        <f ca="1">'organized input'!I680</f>
        <v>50</v>
      </c>
      <c r="J33">
        <f ca="1">'organized input'!J680</f>
        <v>69</v>
      </c>
    </row>
    <row r="34" spans="1:10">
      <c r="A34" t="str">
        <f ca="1">'organized input'!A681</f>
        <v>TE2</v>
      </c>
      <c r="B34" t="str">
        <f ca="1">'organized input'!B681</f>
        <v xml:space="preserve"> eric SIEVERS</v>
      </c>
      <c r="C34" t="str">
        <f ca="1">'organized input'!C681</f>
        <v xml:space="preserve"> Face=0x42</v>
      </c>
      <c r="D34" t="str">
        <f ca="1">'organized input'!D681</f>
        <v xml:space="preserve"> #85</v>
      </c>
      <c r="E34">
        <f ca="1">'organized input'!E681</f>
        <v>25</v>
      </c>
      <c r="F34">
        <f ca="1">'organized input'!F681</f>
        <v>69</v>
      </c>
      <c r="G34">
        <f ca="1">'organized input'!G681</f>
        <v>25</v>
      </c>
      <c r="H34">
        <f ca="1">'organized input'!H681</f>
        <v>31</v>
      </c>
      <c r="I34">
        <f ca="1">'organized input'!I681</f>
        <v>50</v>
      </c>
      <c r="J34">
        <f ca="1">'organized input'!J681</f>
        <v>50</v>
      </c>
    </row>
    <row r="35" spans="1:10">
      <c r="A35" t="str">
        <f ca="1">'organized input'!A682</f>
        <v>TE2</v>
      </c>
      <c r="B35" t="str">
        <f ca="1">'organized input'!B682</f>
        <v xml:space="preserve"> doug WELLSANDT</v>
      </c>
      <c r="C35" t="str">
        <f ca="1">'organized input'!C682</f>
        <v xml:space="preserve"> Face=0x43</v>
      </c>
      <c r="D35" t="str">
        <f ca="1">'organized input'!D682</f>
        <v xml:space="preserve"> #86</v>
      </c>
      <c r="E35">
        <f ca="1">'organized input'!E682</f>
        <v>25</v>
      </c>
      <c r="F35">
        <f ca="1">'organized input'!F682</f>
        <v>69</v>
      </c>
      <c r="G35">
        <f ca="1">'organized input'!G682</f>
        <v>19</v>
      </c>
      <c r="H35">
        <f ca="1">'organized input'!H682</f>
        <v>38</v>
      </c>
      <c r="I35">
        <f ca="1">'organized input'!I682</f>
        <v>50</v>
      </c>
      <c r="J35">
        <f ca="1">'organized input'!J682</f>
        <v>31</v>
      </c>
    </row>
    <row r="36" spans="1:10">
      <c r="A36" t="str">
        <f ca="1">'organized input'!A683</f>
        <v>TE2</v>
      </c>
      <c r="B36" t="str">
        <f ca="1">'organized input'!B683</f>
        <v xml:space="preserve"> eric KATTUS</v>
      </c>
      <c r="C36" t="str">
        <f ca="1">'organized input'!C683</f>
        <v xml:space="preserve"> Face=0x18</v>
      </c>
      <c r="D36" t="str">
        <f ca="1">'organized input'!D683</f>
        <v xml:space="preserve"> #84</v>
      </c>
      <c r="E36">
        <f ca="1">'organized input'!E683</f>
        <v>25</v>
      </c>
      <c r="F36">
        <f ca="1">'organized input'!F683</f>
        <v>69</v>
      </c>
      <c r="G36">
        <f ca="1">'organized input'!G683</f>
        <v>25</v>
      </c>
      <c r="H36">
        <f ca="1">'organized input'!H683</f>
        <v>38</v>
      </c>
      <c r="I36">
        <f ca="1">'organized input'!I683</f>
        <v>50</v>
      </c>
      <c r="J36">
        <f ca="1">'organized input'!J683</f>
        <v>31</v>
      </c>
    </row>
    <row r="37" spans="1:10">
      <c r="A37" t="str">
        <f ca="1">'organized input'!A684</f>
        <v>TE2</v>
      </c>
      <c r="B37" t="str">
        <f ca="1">'organized input'!B684</f>
        <v xml:space="preserve"> john TALLEY</v>
      </c>
      <c r="C37" t="str">
        <f ca="1">'organized input'!C684</f>
        <v xml:space="preserve"> Face=0xc6</v>
      </c>
      <c r="D37" t="str">
        <f ca="1">'organized input'!D684</f>
        <v xml:space="preserve"> #87</v>
      </c>
      <c r="E37">
        <f ca="1">'organized input'!E684</f>
        <v>25</v>
      </c>
      <c r="F37">
        <f ca="1">'organized input'!F684</f>
        <v>69</v>
      </c>
      <c r="G37">
        <f ca="1">'organized input'!G684</f>
        <v>19</v>
      </c>
      <c r="H37">
        <f ca="1">'organized input'!H684</f>
        <v>38</v>
      </c>
      <c r="I37">
        <f ca="1">'organized input'!I684</f>
        <v>50</v>
      </c>
      <c r="J37">
        <f ca="1">'organized input'!J684</f>
        <v>25</v>
      </c>
    </row>
    <row r="38" spans="1:10">
      <c r="A38" t="str">
        <f ca="1">'organized input'!A685</f>
        <v>TE2</v>
      </c>
      <c r="B38" t="str">
        <f ca="1">'organized input'!B685</f>
        <v xml:space="preserve"> gerald MCNEIL</v>
      </c>
      <c r="C38" t="str">
        <f ca="1">'organized input'!C685</f>
        <v xml:space="preserve"> Face=0xc0</v>
      </c>
      <c r="D38" t="str">
        <f ca="1">'organized input'!D685</f>
        <v xml:space="preserve"> #89</v>
      </c>
      <c r="E38">
        <f ca="1">'organized input'!E685</f>
        <v>25</v>
      </c>
      <c r="F38">
        <f ca="1">'organized input'!F685</f>
        <v>69</v>
      </c>
      <c r="G38">
        <f ca="1">'organized input'!G685</f>
        <v>44</v>
      </c>
      <c r="H38">
        <f ca="1">'organized input'!H685</f>
        <v>13</v>
      </c>
      <c r="I38">
        <f ca="1">'organized input'!I685</f>
        <v>81</v>
      </c>
      <c r="J38">
        <f ca="1">'organized input'!J685</f>
        <v>44</v>
      </c>
    </row>
    <row r="39" spans="1:10">
      <c r="A39" t="str">
        <f ca="1">'organized input'!A686</f>
        <v>TE2</v>
      </c>
      <c r="B39" t="str">
        <f ca="1">'organized input'!B686</f>
        <v xml:space="preserve"> mike MULARKEY</v>
      </c>
      <c r="C39" t="str">
        <f ca="1">'organized input'!C686</f>
        <v xml:space="preserve"> Face=0x36</v>
      </c>
      <c r="D39" t="str">
        <f ca="1">'organized input'!D686</f>
        <v xml:space="preserve"> #84</v>
      </c>
      <c r="E39">
        <f ca="1">'organized input'!E686</f>
        <v>25</v>
      </c>
      <c r="F39">
        <f ca="1">'organized input'!F686</f>
        <v>69</v>
      </c>
      <c r="G39">
        <f ca="1">'organized input'!G686</f>
        <v>25</v>
      </c>
      <c r="H39">
        <f ca="1">'organized input'!H686</f>
        <v>44</v>
      </c>
      <c r="I39">
        <f ca="1">'organized input'!I686</f>
        <v>81</v>
      </c>
      <c r="J39">
        <f ca="1">'organized input'!J686</f>
        <v>44</v>
      </c>
    </row>
    <row r="40" spans="1:10">
      <c r="A40" t="str">
        <f ca="1">'organized input'!A687</f>
        <v>TE2</v>
      </c>
      <c r="B40" t="str">
        <f ca="1">'organized input'!B687</f>
        <v xml:space="preserve"> paul GREEN</v>
      </c>
      <c r="C40" t="str">
        <f ca="1">'organized input'!C687</f>
        <v xml:space="preserve"> Face=0x2f</v>
      </c>
      <c r="D40" t="str">
        <f ca="1">'organized input'!D687</f>
        <v xml:space="preserve"> #87</v>
      </c>
      <c r="E40">
        <f ca="1">'organized input'!E687</f>
        <v>25</v>
      </c>
      <c r="F40">
        <f ca="1">'organized input'!F687</f>
        <v>69</v>
      </c>
      <c r="G40">
        <f ca="1">'organized input'!G687</f>
        <v>19</v>
      </c>
      <c r="H40">
        <f ca="1">'organized input'!H687</f>
        <v>44</v>
      </c>
      <c r="I40">
        <f ca="1">'organized input'!I687</f>
        <v>50</v>
      </c>
      <c r="J40">
        <f ca="1">'organized input'!J687</f>
        <v>31</v>
      </c>
    </row>
    <row r="41" spans="1:10">
      <c r="A41" t="str">
        <f ca="1">'organized input'!A688</f>
        <v>TE2</v>
      </c>
      <c r="B41" t="str">
        <f ca="1">'organized input'!B688</f>
        <v xml:space="preserve"> jonathan HAYES</v>
      </c>
      <c r="C41" t="str">
        <f ca="1">'organized input'!C688</f>
        <v xml:space="preserve"> Face=0x9b</v>
      </c>
      <c r="D41" t="str">
        <f ca="1">'organized input'!D688</f>
        <v xml:space="preserve"> #85</v>
      </c>
      <c r="E41">
        <f ca="1">'organized input'!E688</f>
        <v>25</v>
      </c>
      <c r="F41">
        <f ca="1">'organized input'!F688</f>
        <v>69</v>
      </c>
      <c r="G41">
        <f ca="1">'organized input'!G688</f>
        <v>19</v>
      </c>
      <c r="H41">
        <f ca="1">'organized input'!H688</f>
        <v>50</v>
      </c>
      <c r="I41">
        <f ca="1">'organized input'!I688</f>
        <v>50</v>
      </c>
      <c r="J41">
        <f ca="1">'organized input'!J688</f>
        <v>31</v>
      </c>
    </row>
    <row r="42" spans="1:10">
      <c r="A42" t="str">
        <f ca="1">'organized input'!A689</f>
        <v>TE2</v>
      </c>
      <c r="B42" t="str">
        <f ca="1">'organized input'!B689</f>
        <v xml:space="preserve"> mike DYAL</v>
      </c>
      <c r="C42" t="str">
        <f ca="1">'organized input'!C689</f>
        <v xml:space="preserve"> Face=0x1e</v>
      </c>
      <c r="D42" t="str">
        <f ca="1">'organized input'!D689</f>
        <v xml:space="preserve"> #84</v>
      </c>
      <c r="E42">
        <f ca="1">'organized input'!E689</f>
        <v>25</v>
      </c>
      <c r="F42">
        <f ca="1">'organized input'!F689</f>
        <v>69</v>
      </c>
      <c r="G42">
        <f ca="1">'organized input'!G689</f>
        <v>19</v>
      </c>
      <c r="H42">
        <f ca="1">'organized input'!H689</f>
        <v>38</v>
      </c>
      <c r="I42">
        <f ca="1">'organized input'!I689</f>
        <v>50</v>
      </c>
      <c r="J42">
        <f ca="1">'organized input'!J689</f>
        <v>25</v>
      </c>
    </row>
    <row r="43" spans="1:10">
      <c r="A43" t="str">
        <f ca="1">'organized input'!A690</f>
        <v>TE2</v>
      </c>
      <c r="B43" t="str">
        <f ca="1">'organized input'!B690</f>
        <v xml:space="preserve"> arthur COX</v>
      </c>
      <c r="C43" t="str">
        <f ca="1">'organized input'!C690</f>
        <v xml:space="preserve"> Face=0xa1</v>
      </c>
      <c r="D43" t="str">
        <f ca="1">'organized input'!D690</f>
        <v xml:space="preserve"> #88</v>
      </c>
      <c r="E43">
        <f ca="1">'organized input'!E690</f>
        <v>25</v>
      </c>
      <c r="F43">
        <f ca="1">'organized input'!F690</f>
        <v>69</v>
      </c>
      <c r="G43">
        <f ca="1">'organized input'!G690</f>
        <v>19</v>
      </c>
      <c r="H43">
        <f ca="1">'organized input'!H690</f>
        <v>63</v>
      </c>
      <c r="I43">
        <f ca="1">'organized input'!I690</f>
        <v>50</v>
      </c>
      <c r="J43">
        <f ca="1">'organized input'!J690</f>
        <v>31</v>
      </c>
    </row>
    <row r="44" spans="1:10">
      <c r="A44" t="str">
        <f ca="1">'organized input'!A691</f>
        <v>TE2</v>
      </c>
      <c r="B44" t="str">
        <f ca="1">'organized input'!B691</f>
        <v xml:space="preserve"> travis MCNEAL</v>
      </c>
      <c r="C44" t="str">
        <f ca="1">'organized input'!C691</f>
        <v xml:space="preserve"> Face=0xa7</v>
      </c>
      <c r="D44" t="str">
        <f ca="1">'organized input'!D691</f>
        <v xml:space="preserve"> #86</v>
      </c>
      <c r="E44">
        <f ca="1">'organized input'!E691</f>
        <v>25</v>
      </c>
      <c r="F44">
        <f ca="1">'organized input'!F691</f>
        <v>69</v>
      </c>
      <c r="G44">
        <f ca="1">'organized input'!G691</f>
        <v>25</v>
      </c>
      <c r="H44">
        <f ca="1">'organized input'!H691</f>
        <v>44</v>
      </c>
      <c r="I44">
        <f ca="1">'organized input'!I691</f>
        <v>50</v>
      </c>
      <c r="J44">
        <f ca="1">'organized input'!J691</f>
        <v>31</v>
      </c>
    </row>
    <row r="45" spans="1:10">
      <c r="A45" t="str">
        <f ca="1">'organized input'!A692</f>
        <v>TE2</v>
      </c>
      <c r="B45" t="str">
        <f ca="1">'organized input'!B692</f>
        <v xml:space="preserve"> jimmie JOHNSON</v>
      </c>
      <c r="C45" t="str">
        <f ca="1">'organized input'!C692</f>
        <v xml:space="preserve"> Face=0x83</v>
      </c>
      <c r="D45" t="str">
        <f ca="1">'organized input'!D692</f>
        <v xml:space="preserve"> #88</v>
      </c>
      <c r="E45">
        <f ca="1">'organized input'!E692</f>
        <v>25</v>
      </c>
      <c r="F45">
        <f ca="1">'organized input'!F692</f>
        <v>69</v>
      </c>
      <c r="G45">
        <f ca="1">'organized input'!G692</f>
        <v>25</v>
      </c>
      <c r="H45">
        <f ca="1">'organized input'!H692</f>
        <v>38</v>
      </c>
      <c r="I45">
        <f ca="1">'organized input'!I692</f>
        <v>81</v>
      </c>
      <c r="J45">
        <f ca="1">'organized input'!J692</f>
        <v>31</v>
      </c>
    </row>
    <row r="46" spans="1:10">
      <c r="A46" t="str">
        <f ca="1">'organized input'!A693</f>
        <v>TE2</v>
      </c>
      <c r="B46" t="str">
        <f ca="1">'organized input'!B693</f>
        <v xml:space="preserve"> howard CROSS</v>
      </c>
      <c r="C46" t="str">
        <f ca="1">'organized input'!C693</f>
        <v xml:space="preserve"> Face=0xb0</v>
      </c>
      <c r="D46" t="str">
        <f ca="1">'organized input'!D693</f>
        <v xml:space="preserve"> #87</v>
      </c>
      <c r="E46">
        <f ca="1">'organized input'!E693</f>
        <v>25</v>
      </c>
      <c r="F46">
        <f ca="1">'organized input'!F693</f>
        <v>69</v>
      </c>
      <c r="G46">
        <f ca="1">'organized input'!G693</f>
        <v>19</v>
      </c>
      <c r="H46">
        <f ca="1">'organized input'!H693</f>
        <v>56</v>
      </c>
      <c r="I46">
        <f ca="1">'organized input'!I693</f>
        <v>56</v>
      </c>
      <c r="J46">
        <f ca="1">'organized input'!J693</f>
        <v>31</v>
      </c>
    </row>
    <row r="47" spans="1:10">
      <c r="A47" t="str">
        <f ca="1">'organized input'!A694</f>
        <v>TE2</v>
      </c>
      <c r="B47" t="str">
        <f ca="1">'organized input'!B694</f>
        <v xml:space="preserve"> harper LE BEL</v>
      </c>
      <c r="C47" t="str">
        <f ca="1">'organized input'!C694</f>
        <v xml:space="preserve"> Face=0x21</v>
      </c>
      <c r="D47" t="str">
        <f ca="1">'organized input'!D694</f>
        <v xml:space="preserve"> #87</v>
      </c>
      <c r="E47">
        <f ca="1">'organized input'!E694</f>
        <v>25</v>
      </c>
      <c r="F47">
        <f ca="1">'organized input'!F694</f>
        <v>69</v>
      </c>
      <c r="G47">
        <f ca="1">'organized input'!G694</f>
        <v>19</v>
      </c>
      <c r="H47">
        <f ca="1">'organized input'!H694</f>
        <v>50</v>
      </c>
      <c r="I47">
        <f ca="1">'organized input'!I694</f>
        <v>50</v>
      </c>
      <c r="J47">
        <f ca="1">'organized input'!J694</f>
        <v>25</v>
      </c>
    </row>
    <row r="48" spans="1:10">
      <c r="A48" t="str">
        <f ca="1">'organized input'!A695</f>
        <v>TE2</v>
      </c>
      <c r="B48" t="str">
        <f ca="1">'organized input'!B695</f>
        <v xml:space="preserve"> tim JORDEN</v>
      </c>
      <c r="C48" t="str">
        <f ca="1">'organized input'!C695</f>
        <v xml:space="preserve"> Face=0x32</v>
      </c>
      <c r="D48" t="str">
        <f ca="1">'organized input'!D695</f>
        <v xml:space="preserve"> #85</v>
      </c>
      <c r="E48">
        <f ca="1">'organized input'!E695</f>
        <v>25</v>
      </c>
      <c r="F48">
        <f ca="1">'organized input'!F695</f>
        <v>69</v>
      </c>
      <c r="G48">
        <f ca="1">'organized input'!G695</f>
        <v>19</v>
      </c>
      <c r="H48">
        <f ca="1">'organized input'!H695</f>
        <v>38</v>
      </c>
      <c r="I48">
        <f ca="1">'organized input'!I695</f>
        <v>50</v>
      </c>
      <c r="J48">
        <f ca="1">'organized input'!J695</f>
        <v>25</v>
      </c>
    </row>
    <row r="49" spans="1:10">
      <c r="A49" t="str">
        <f ca="1">'organized input'!A696</f>
        <v>TE2</v>
      </c>
      <c r="B49" t="str">
        <f ca="1">'organized input'!B696</f>
        <v xml:space="preserve"> rob AWALT</v>
      </c>
      <c r="C49" t="str">
        <f ca="1">'organized input'!C696</f>
        <v xml:space="preserve"> Face=0x1e</v>
      </c>
      <c r="D49" t="str">
        <f ca="1">'organized input'!D696</f>
        <v xml:space="preserve"> #89</v>
      </c>
      <c r="E49">
        <f ca="1">'organized input'!E696</f>
        <v>25</v>
      </c>
      <c r="F49">
        <f ca="1">'organized input'!F696</f>
        <v>69</v>
      </c>
      <c r="G49">
        <f ca="1">'organized input'!G696</f>
        <v>19</v>
      </c>
      <c r="H49">
        <f ca="1">'organized input'!H696</f>
        <v>56</v>
      </c>
      <c r="I49">
        <f ca="1">'organized input'!I696</f>
        <v>50</v>
      </c>
      <c r="J49">
        <f ca="1">'organized input'!J696</f>
        <v>31</v>
      </c>
    </row>
    <row r="50" spans="1:10">
      <c r="A50" t="str">
        <f ca="1">'organized input'!A697</f>
        <v>TE2</v>
      </c>
      <c r="B50" t="str">
        <f ca="1">'organized input'!B697</f>
        <v xml:space="preserve"> cap BOSO</v>
      </c>
      <c r="C50" t="str">
        <f ca="1">'organized input'!C697</f>
        <v xml:space="preserve"> Face=0x33</v>
      </c>
      <c r="D50" t="str">
        <f ca="1">'organized input'!D697</f>
        <v xml:space="preserve"> #86</v>
      </c>
      <c r="E50">
        <f ca="1">'organized input'!E697</f>
        <v>25</v>
      </c>
      <c r="F50">
        <f ca="1">'organized input'!F697</f>
        <v>69</v>
      </c>
      <c r="G50">
        <f ca="1">'organized input'!G697</f>
        <v>19</v>
      </c>
      <c r="H50">
        <f ca="1">'organized input'!H697</f>
        <v>44</v>
      </c>
      <c r="I50">
        <f ca="1">'organized input'!I697</f>
        <v>50</v>
      </c>
      <c r="J50">
        <f ca="1">'organized input'!J697</f>
        <v>31</v>
      </c>
    </row>
    <row r="51" spans="1:10">
      <c r="A51" t="str">
        <f ca="1">'organized input'!A698</f>
        <v>TE2</v>
      </c>
      <c r="B51" t="str">
        <f ca="1">'organized input'!B698</f>
        <v xml:space="preserve"> mike FARR</v>
      </c>
      <c r="C51" t="str">
        <f ca="1">'organized input'!C698</f>
        <v xml:space="preserve"> Face=0xd1</v>
      </c>
      <c r="D51" t="str">
        <f ca="1">'organized input'!D698</f>
        <v xml:space="preserve"> #81</v>
      </c>
      <c r="E51">
        <f ca="1">'organized input'!E698</f>
        <v>25</v>
      </c>
      <c r="F51">
        <f ca="1">'organized input'!F698</f>
        <v>69</v>
      </c>
      <c r="G51">
        <f ca="1">'organized input'!G698</f>
        <v>25</v>
      </c>
      <c r="H51">
        <f ca="1">'organized input'!H698</f>
        <v>13</v>
      </c>
      <c r="I51">
        <f ca="1">'organized input'!I698</f>
        <v>50</v>
      </c>
      <c r="J51">
        <f ca="1">'organized input'!J698</f>
        <v>44</v>
      </c>
    </row>
    <row r="52" spans="1:10">
      <c r="A52" t="str">
        <f ca="1">'organized input'!A699</f>
        <v>TE2</v>
      </c>
      <c r="B52" t="str">
        <f ca="1">'organized input'!B699</f>
        <v xml:space="preserve"> jackie HARRIS</v>
      </c>
      <c r="C52" t="str">
        <f ca="1">'organized input'!C699</f>
        <v xml:space="preserve"> Face=0x9a</v>
      </c>
      <c r="D52" t="str">
        <f ca="1">'organized input'!D699</f>
        <v xml:space="preserve"> #80</v>
      </c>
      <c r="E52">
        <f ca="1">'organized input'!E699</f>
        <v>25</v>
      </c>
      <c r="F52">
        <f ca="1">'organized input'!F699</f>
        <v>69</v>
      </c>
      <c r="G52">
        <f ca="1">'organized input'!G699</f>
        <v>25</v>
      </c>
      <c r="H52">
        <f ca="1">'organized input'!H699</f>
        <v>44</v>
      </c>
      <c r="I52">
        <f ca="1">'organized input'!I699</f>
        <v>50</v>
      </c>
      <c r="J52">
        <f ca="1">'organized input'!J699</f>
        <v>31</v>
      </c>
    </row>
    <row r="53" spans="1:10">
      <c r="A53" t="str">
        <f ca="1">'organized input'!A700</f>
        <v>TE2</v>
      </c>
      <c r="B53" t="str">
        <f ca="1">'organized input'!B700</f>
        <v xml:space="preserve"> mike JONES</v>
      </c>
      <c r="C53" t="str">
        <f ca="1">'organized input'!C700</f>
        <v xml:space="preserve"> Face=0xcd</v>
      </c>
      <c r="D53" t="str">
        <f ca="1">'organized input'!D700</f>
        <v xml:space="preserve"> #82</v>
      </c>
      <c r="E53">
        <f ca="1">'organized input'!E700</f>
        <v>25</v>
      </c>
      <c r="F53">
        <f ca="1">'organized input'!F700</f>
        <v>69</v>
      </c>
      <c r="G53">
        <f ca="1">'organized input'!G700</f>
        <v>19</v>
      </c>
      <c r="H53">
        <f ca="1">'organized input'!H700</f>
        <v>50</v>
      </c>
      <c r="I53">
        <f ca="1">'organized input'!I700</f>
        <v>50</v>
      </c>
      <c r="J53">
        <f ca="1">'organized input'!J700</f>
        <v>25</v>
      </c>
    </row>
    <row r="54" spans="1:10">
      <c r="A54" t="str">
        <f ca="1">'organized input'!A701</f>
        <v>TE2</v>
      </c>
      <c r="B54" t="str">
        <f ca="1">'organized input'!B701</f>
        <v xml:space="preserve"> jesse ANDERSON</v>
      </c>
      <c r="C54" t="str">
        <f ca="1">'organized input'!C701</f>
        <v xml:space="preserve"> Face=0xc0</v>
      </c>
      <c r="D54" t="str">
        <f ca="1">'organized input'!D701</f>
        <v xml:space="preserve"> #89</v>
      </c>
      <c r="E54">
        <f ca="1">'organized input'!E701</f>
        <v>25</v>
      </c>
      <c r="F54">
        <f ca="1">'organized input'!F701</f>
        <v>69</v>
      </c>
      <c r="G54">
        <f ca="1">'organized input'!G701</f>
        <v>31</v>
      </c>
      <c r="H54">
        <f ca="1">'organized input'!H701</f>
        <v>44</v>
      </c>
      <c r="I54">
        <f ca="1">'organized input'!I701</f>
        <v>50</v>
      </c>
      <c r="J54">
        <f ca="1">'organized input'!J701</f>
        <v>31</v>
      </c>
    </row>
    <row r="55" spans="1:10">
      <c r="A55" t="str">
        <f ca="1">'organized input'!A702</f>
        <v>TE2</v>
      </c>
      <c r="B55" t="str">
        <f ca="1">'organized input'!B702</f>
        <v xml:space="preserve"> jamie WILLIAMS</v>
      </c>
      <c r="C55" t="str">
        <f ca="1">'organized input'!C702</f>
        <v xml:space="preserve"> Face=0xbe</v>
      </c>
      <c r="D55" t="str">
        <f ca="1">'organized input'!D702</f>
        <v xml:space="preserve"> #81</v>
      </c>
      <c r="E55">
        <f ca="1">'organized input'!E702</f>
        <v>25</v>
      </c>
      <c r="F55">
        <f ca="1">'organized input'!F702</f>
        <v>69</v>
      </c>
      <c r="G55">
        <f ca="1">'organized input'!G702</f>
        <v>19</v>
      </c>
      <c r="H55">
        <f ca="1">'organized input'!H702</f>
        <v>38</v>
      </c>
      <c r="I55">
        <f ca="1">'organized input'!I702</f>
        <v>50</v>
      </c>
      <c r="J55">
        <f ca="1">'organized input'!J702</f>
        <v>31</v>
      </c>
    </row>
    <row r="56" spans="1:10">
      <c r="A56" t="str">
        <f ca="1">'organized input'!A703</f>
        <v>TE2</v>
      </c>
      <c r="B56" t="str">
        <f ca="1">'organized input'!B703</f>
        <v xml:space="preserve"> damone JOHNSON</v>
      </c>
      <c r="C56" t="str">
        <f ca="1">'organized input'!C703</f>
        <v xml:space="preserve"> Face=0xb0</v>
      </c>
      <c r="D56" t="str">
        <f ca="1">'organized input'!D703</f>
        <v xml:space="preserve"> #86</v>
      </c>
      <c r="E56">
        <f ca="1">'organized input'!E703</f>
        <v>25</v>
      </c>
      <c r="F56">
        <f ca="1">'organized input'!F703</f>
        <v>69</v>
      </c>
      <c r="G56">
        <f ca="1">'organized input'!G703</f>
        <v>19</v>
      </c>
      <c r="H56">
        <f ca="1">'organized input'!H703</f>
        <v>44</v>
      </c>
      <c r="I56">
        <f ca="1">'organized input'!I703</f>
        <v>50</v>
      </c>
      <c r="J56">
        <f ca="1">'organized input'!J703</f>
        <v>31</v>
      </c>
    </row>
    <row r="57" spans="1:10">
      <c r="A57" t="str">
        <f ca="1">'organized input'!A704</f>
        <v>TE2</v>
      </c>
      <c r="B57" t="str">
        <f ca="1">'organized input'!B704</f>
        <v xml:space="preserve"> john TICE</v>
      </c>
      <c r="C57" t="str">
        <f ca="1">'organized input'!C704</f>
        <v xml:space="preserve"> Face=0x13</v>
      </c>
      <c r="D57" t="str">
        <f ca="1">'organized input'!D704</f>
        <v xml:space="preserve"> #82</v>
      </c>
      <c r="E57">
        <f ca="1">'organized input'!E704</f>
        <v>25</v>
      </c>
      <c r="F57">
        <f ca="1">'organized input'!F704</f>
        <v>69</v>
      </c>
      <c r="G57">
        <f ca="1">'organized input'!G704</f>
        <v>19</v>
      </c>
      <c r="H57">
        <f ca="1">'organized input'!H704</f>
        <v>38</v>
      </c>
      <c r="I57">
        <f ca="1">'organized input'!I704</f>
        <v>50</v>
      </c>
      <c r="J57">
        <f ca="1">'organized input'!J704</f>
        <v>31</v>
      </c>
    </row>
    <row r="58" spans="1:10">
      <c r="A58" t="str">
        <f ca="1">'organized input'!A705</f>
        <v>TE2</v>
      </c>
      <c r="B58" t="str">
        <f ca="1">'organized input'!B705</f>
        <v xml:space="preserve"> gary WILKINS</v>
      </c>
      <c r="C58" t="str">
        <f ca="1">'organized input'!C705</f>
        <v xml:space="preserve"> Face=0x98</v>
      </c>
      <c r="D58" t="str">
        <f ca="1">'organized input'!D705</f>
        <v xml:space="preserve"> #87</v>
      </c>
      <c r="E58">
        <f ca="1">'organized input'!E705</f>
        <v>25</v>
      </c>
      <c r="F58">
        <f ca="1">'organized input'!F705</f>
        <v>69</v>
      </c>
      <c r="G58">
        <f ca="1">'organized input'!G705</f>
        <v>25</v>
      </c>
      <c r="H58">
        <f ca="1">'organized input'!H705</f>
        <v>31</v>
      </c>
      <c r="I58">
        <f ca="1">'organized input'!I705</f>
        <v>50</v>
      </c>
      <c r="J58">
        <f ca="1">'organized input'!J705</f>
        <v>31</v>
      </c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8"/>
  <sheetViews>
    <sheetView topLeftCell="A64" workbookViewId="0">
      <selection activeCell="D87" sqref="D87:I87"/>
    </sheetView>
  </sheetViews>
  <sheetFormatPr defaultRowHeight="15"/>
  <cols>
    <col min="1" max="1" width="11" bestFit="1" customWidth="1"/>
  </cols>
  <sheetData>
    <row r="2" spans="1:9">
      <c r="A2" t="str">
        <f ca="1">'organized input'!B170</f>
        <v xml:space="preserve"> bruce SMITH</v>
      </c>
      <c r="B2" t="str">
        <f ca="1">'organized input'!C170</f>
        <v xml:space="preserve"> Face=0x88</v>
      </c>
      <c r="C2" t="str">
        <f ca="1">'organized input'!D170</f>
        <v xml:space="preserve"> #78</v>
      </c>
      <c r="D2">
        <f ca="1">'organized input'!E170</f>
        <v>44</v>
      </c>
      <c r="E2">
        <f ca="1">'organized input'!F170</f>
        <v>56</v>
      </c>
      <c r="F2">
        <f ca="1">'organized input'!G170</f>
        <v>69</v>
      </c>
      <c r="G2">
        <f ca="1">'organized input'!H170</f>
        <v>75</v>
      </c>
      <c r="H2">
        <f ca="1">'organized input'!I170</f>
        <v>25</v>
      </c>
      <c r="I2">
        <f ca="1">'organized input'!J170</f>
        <v>81</v>
      </c>
    </row>
    <row r="3" spans="1:9">
      <c r="A3" t="str">
        <f ca="1">'organized input'!B125</f>
        <v xml:space="preserve"> howie LONG</v>
      </c>
      <c r="B3" t="str">
        <f ca="1">'organized input'!C125</f>
        <v xml:space="preserve"> Face=0x4f</v>
      </c>
      <c r="C3" t="str">
        <f ca="1">'organized input'!D125</f>
        <v xml:space="preserve"> #75</v>
      </c>
      <c r="D3">
        <f ca="1">'organized input'!E125</f>
        <v>38</v>
      </c>
      <c r="E3">
        <f ca="1">'organized input'!F125</f>
        <v>50</v>
      </c>
      <c r="F3">
        <f ca="1">'organized input'!G125</f>
        <v>56</v>
      </c>
      <c r="G3">
        <f ca="1">'organized input'!H125</f>
        <v>69</v>
      </c>
      <c r="H3">
        <f ca="1">'organized input'!I125</f>
        <v>31</v>
      </c>
      <c r="I3">
        <f ca="1">'organized input'!J125</f>
        <v>69</v>
      </c>
    </row>
    <row r="4" spans="1:9">
      <c r="A4" t="str">
        <f ca="1">'organized input'!B130</f>
        <v xml:space="preserve"> reggie WHITE</v>
      </c>
      <c r="B4" t="str">
        <f ca="1">'organized input'!C130</f>
        <v xml:space="preserve"> Face=0x99</v>
      </c>
      <c r="C4" t="str">
        <f ca="1">'organized input'!D130</f>
        <v xml:space="preserve"> #92</v>
      </c>
      <c r="D4">
        <f ca="1">'organized input'!E130</f>
        <v>38</v>
      </c>
      <c r="E4">
        <f ca="1">'organized input'!F130</f>
        <v>50</v>
      </c>
      <c r="F4">
        <f ca="1">'organized input'!G130</f>
        <v>56</v>
      </c>
      <c r="G4">
        <f ca="1">'organized input'!H130</f>
        <v>69</v>
      </c>
      <c r="H4">
        <f ca="1">'organized input'!I130</f>
        <v>31</v>
      </c>
      <c r="I4">
        <f ca="1">'organized input'!J130</f>
        <v>75</v>
      </c>
    </row>
    <row r="5" spans="1:9">
      <c r="A5" t="str">
        <f ca="1">'organized input'!B138</f>
        <v xml:space="preserve"> pierce HOLT</v>
      </c>
      <c r="B5" t="str">
        <f ca="1">'organized input'!C138</f>
        <v xml:space="preserve"> Face=0x2a</v>
      </c>
      <c r="C5" t="str">
        <f ca="1">'organized input'!D138</f>
        <v xml:space="preserve"> #78</v>
      </c>
      <c r="D5">
        <f ca="1">'organized input'!E138</f>
        <v>31</v>
      </c>
      <c r="E5">
        <f ca="1">'organized input'!F138</f>
        <v>44</v>
      </c>
      <c r="F5">
        <f ca="1">'organized input'!G138</f>
        <v>50</v>
      </c>
      <c r="G5">
        <f ca="1">'organized input'!H138</f>
        <v>69</v>
      </c>
      <c r="H5">
        <f ca="1">'organized input'!I138</f>
        <v>19</v>
      </c>
      <c r="I5">
        <f ca="1">'organized input'!J138</f>
        <v>50</v>
      </c>
    </row>
    <row r="6" spans="1:9">
      <c r="A6" t="str">
        <f ca="1">'organized input'!B153</f>
        <v xml:space="preserve"> bob GOLIC</v>
      </c>
      <c r="B6" t="str">
        <f ca="1">'organized input'!C153</f>
        <v xml:space="preserve"> Face=0x49</v>
      </c>
      <c r="C6" t="str">
        <f ca="1">'organized input'!D153</f>
        <v xml:space="preserve"> #79</v>
      </c>
      <c r="D6">
        <f ca="1">'organized input'!E153</f>
        <v>25</v>
      </c>
      <c r="E6">
        <f ca="1">'organized input'!F153</f>
        <v>31</v>
      </c>
      <c r="F6">
        <f ca="1">'organized input'!G153</f>
        <v>31</v>
      </c>
      <c r="G6">
        <f ca="1">'organized input'!H153</f>
        <v>69</v>
      </c>
      <c r="H6">
        <f ca="1">'organized input'!I153</f>
        <v>25</v>
      </c>
      <c r="I6">
        <f ca="1">'organized input'!J153</f>
        <v>56</v>
      </c>
    </row>
    <row r="7" spans="1:9">
      <c r="A7" t="str">
        <f ca="1">'organized input'!B161</f>
        <v xml:space="preserve"> william PERRY</v>
      </c>
      <c r="B7" t="str">
        <f ca="1">'organized input'!C161</f>
        <v xml:space="preserve"> Face=0xce</v>
      </c>
      <c r="C7" t="str">
        <f ca="1">'organized input'!D161</f>
        <v xml:space="preserve"> #72</v>
      </c>
      <c r="D7">
        <f ca="1">'organized input'!E161</f>
        <v>38</v>
      </c>
      <c r="E7">
        <f ca="1">'organized input'!F161</f>
        <v>31</v>
      </c>
      <c r="F7">
        <f ca="1">'organized input'!G161</f>
        <v>19</v>
      </c>
      <c r="G7">
        <f ca="1">'organized input'!H161</f>
        <v>69</v>
      </c>
      <c r="H7">
        <f ca="1">'organized input'!I161</f>
        <v>19</v>
      </c>
      <c r="I7">
        <f ca="1">'organized input'!J161</f>
        <v>56</v>
      </c>
    </row>
    <row r="8" spans="1:9">
      <c r="A8" t="str">
        <f ca="1">'organized input'!B162</f>
        <v xml:space="preserve"> jerry BALL</v>
      </c>
      <c r="B8" t="str">
        <f ca="1">'organized input'!C162</f>
        <v xml:space="preserve"> Face=0xa7</v>
      </c>
      <c r="C8" t="str">
        <f ca="1">'organized input'!D162</f>
        <v xml:space="preserve"> #93</v>
      </c>
      <c r="D8">
        <f ca="1">'organized input'!E162</f>
        <v>31</v>
      </c>
      <c r="E8">
        <f ca="1">'organized input'!F162</f>
        <v>44</v>
      </c>
      <c r="F8">
        <f ca="1">'organized input'!G162</f>
        <v>44</v>
      </c>
      <c r="G8">
        <f ca="1">'organized input'!H162</f>
        <v>69</v>
      </c>
      <c r="H8">
        <f ca="1">'organized input'!I162</f>
        <v>19</v>
      </c>
      <c r="I8">
        <f ca="1">'organized input'!J162</f>
        <v>69</v>
      </c>
    </row>
    <row r="9" spans="1:9">
      <c r="A9" t="str">
        <f ca="1">'organized input'!B166</f>
        <v xml:space="preserve"> michael CARTER</v>
      </c>
      <c r="B9" t="str">
        <f ca="1">'organized input'!C166</f>
        <v xml:space="preserve"> Face=0x9c</v>
      </c>
      <c r="C9" t="str">
        <f ca="1">'organized input'!D166</f>
        <v xml:space="preserve"> #95</v>
      </c>
      <c r="D9">
        <f ca="1">'organized input'!E166</f>
        <v>25</v>
      </c>
      <c r="E9">
        <f ca="1">'organized input'!F166</f>
        <v>31</v>
      </c>
      <c r="F9">
        <f ca="1">'organized input'!G166</f>
        <v>38</v>
      </c>
      <c r="G9">
        <f ca="1">'organized input'!H166</f>
        <v>69</v>
      </c>
      <c r="H9">
        <f ca="1">'organized input'!I166</f>
        <v>19</v>
      </c>
      <c r="I9">
        <f ca="1">'organized input'!J166</f>
        <v>56</v>
      </c>
    </row>
    <row r="10" spans="1:9">
      <c r="A10" t="str">
        <f ca="1">'organized input'!B192</f>
        <v xml:space="preserve"> chris DOLEMAN</v>
      </c>
      <c r="B10" t="str">
        <f ca="1">'organized input'!C192</f>
        <v xml:space="preserve"> Face=0x94</v>
      </c>
      <c r="C10" t="str">
        <f ca="1">'organized input'!D192</f>
        <v xml:space="preserve"> #56</v>
      </c>
      <c r="D10">
        <f ca="1">'organized input'!E192</f>
        <v>31</v>
      </c>
      <c r="E10">
        <f ca="1">'organized input'!F192</f>
        <v>44</v>
      </c>
      <c r="F10">
        <f ca="1">'organized input'!G192</f>
        <v>50</v>
      </c>
      <c r="G10">
        <f ca="1">'organized input'!H192</f>
        <v>69</v>
      </c>
      <c r="H10">
        <f ca="1">'organized input'!I192</f>
        <v>31</v>
      </c>
      <c r="I10">
        <f ca="1">'organized input'!J192</f>
        <v>69</v>
      </c>
    </row>
    <row r="11" spans="1:9">
      <c r="A11" t="str">
        <f ca="1">'organized input'!B124</f>
        <v xml:space="preserve"> neil SMITH</v>
      </c>
      <c r="B11" t="str">
        <f ca="1">'organized input'!C124</f>
        <v xml:space="preserve"> Face=0xb7</v>
      </c>
      <c r="C11" t="str">
        <f ca="1">'organized input'!D124</f>
        <v xml:space="preserve"> #90</v>
      </c>
      <c r="D11">
        <f ca="1">'organized input'!E124</f>
        <v>31</v>
      </c>
      <c r="E11">
        <f ca="1">'organized input'!F124</f>
        <v>44</v>
      </c>
      <c r="F11">
        <f ca="1">'organized input'!G124</f>
        <v>50</v>
      </c>
      <c r="G11">
        <f ca="1">'organized input'!H124</f>
        <v>63</v>
      </c>
      <c r="H11">
        <f ca="1">'organized input'!I124</f>
        <v>19</v>
      </c>
      <c r="I11">
        <f ca="1">'organized input'!J124</f>
        <v>56</v>
      </c>
    </row>
    <row r="12" spans="1:9">
      <c r="A12" t="str">
        <f ca="1">'organized input'!B133</f>
        <v xml:space="preserve"> trace ARMSTRONG</v>
      </c>
      <c r="B12" t="str">
        <f ca="1">'organized input'!C133</f>
        <v xml:space="preserve"> Face=0x4f</v>
      </c>
      <c r="C12" t="str">
        <f ca="1">'organized input'!D133</f>
        <v xml:space="preserve"> #93</v>
      </c>
      <c r="D12">
        <f ca="1">'organized input'!E133</f>
        <v>31</v>
      </c>
      <c r="E12">
        <f ca="1">'organized input'!F133</f>
        <v>44</v>
      </c>
      <c r="F12">
        <f ca="1">'organized input'!G133</f>
        <v>50</v>
      </c>
      <c r="G12">
        <f ca="1">'organized input'!H133</f>
        <v>63</v>
      </c>
      <c r="H12">
        <f ca="1">'organized input'!I133</f>
        <v>19</v>
      </c>
      <c r="I12">
        <f ca="1">'organized input'!J133</f>
        <v>69</v>
      </c>
    </row>
    <row r="13" spans="1:9">
      <c r="A13" t="str">
        <f ca="1">'organized input'!B181</f>
        <v xml:space="preserve"> greg TOWNSEND</v>
      </c>
      <c r="B13" t="str">
        <f ca="1">'organized input'!C181</f>
        <v xml:space="preserve"> Face=0x93</v>
      </c>
      <c r="C13" t="str">
        <f ca="1">'organized input'!D181</f>
        <v xml:space="preserve"> #93</v>
      </c>
      <c r="D13">
        <f ca="1">'organized input'!E181</f>
        <v>38</v>
      </c>
      <c r="E13">
        <f ca="1">'organized input'!F181</f>
        <v>50</v>
      </c>
      <c r="F13">
        <f ca="1">'organized input'!G181</f>
        <v>56</v>
      </c>
      <c r="G13">
        <f ca="1">'organized input'!H181</f>
        <v>63</v>
      </c>
      <c r="H13">
        <f ca="1">'organized input'!I181</f>
        <v>31</v>
      </c>
      <c r="I13">
        <f ca="1">'organized input'!J181</f>
        <v>69</v>
      </c>
    </row>
    <row r="14" spans="1:9">
      <c r="A14" t="str">
        <f ca="1">'organized input'!B189</f>
        <v xml:space="preserve"> richard DENT</v>
      </c>
      <c r="B14" t="str">
        <f ca="1">'organized input'!C189</f>
        <v xml:space="preserve"> Face=0xa5</v>
      </c>
      <c r="C14" t="str">
        <f ca="1">'organized input'!D189</f>
        <v xml:space="preserve"> #95</v>
      </c>
      <c r="D14">
        <f ca="1">'organized input'!E189</f>
        <v>31</v>
      </c>
      <c r="E14">
        <f ca="1">'organized input'!F189</f>
        <v>44</v>
      </c>
      <c r="F14">
        <f ca="1">'organized input'!G189</f>
        <v>50</v>
      </c>
      <c r="G14">
        <f ca="1">'organized input'!H189</f>
        <v>63</v>
      </c>
      <c r="H14">
        <f ca="1">'organized input'!I189</f>
        <v>44</v>
      </c>
      <c r="I14">
        <f ca="1">'organized input'!J189</f>
        <v>75</v>
      </c>
    </row>
    <row r="15" spans="1:9">
      <c r="A15" t="str">
        <f ca="1">'organized input'!B196</f>
        <v xml:space="preserve"> renaldo TURNBULL</v>
      </c>
      <c r="B15" t="str">
        <f ca="1">'organized input'!C196</f>
        <v xml:space="preserve"> Face=0x96</v>
      </c>
      <c r="C15" t="str">
        <f ca="1">'organized input'!D196</f>
        <v xml:space="preserve"> #97</v>
      </c>
      <c r="D15">
        <f ca="1">'organized input'!E196</f>
        <v>31</v>
      </c>
      <c r="E15">
        <f ca="1">'organized input'!F196</f>
        <v>44</v>
      </c>
      <c r="F15">
        <f ca="1">'organized input'!G196</f>
        <v>50</v>
      </c>
      <c r="G15">
        <f ca="1">'organized input'!H196</f>
        <v>63</v>
      </c>
      <c r="H15">
        <f ca="1">'organized input'!I196</f>
        <v>19</v>
      </c>
      <c r="I15">
        <f ca="1">'organized input'!J196</f>
        <v>63</v>
      </c>
    </row>
    <row r="16" spans="1:9">
      <c r="A16" t="str">
        <f ca="1">'organized input'!B117</f>
        <v xml:space="preserve"> ray AGNEW</v>
      </c>
      <c r="B16" t="str">
        <f ca="1">'organized input'!C117</f>
        <v xml:space="preserve"> Face=0x92</v>
      </c>
      <c r="C16" t="str">
        <f ca="1">'organized input'!D117</f>
        <v xml:space="preserve"> #92</v>
      </c>
      <c r="D16">
        <f ca="1">'organized input'!E117</f>
        <v>38</v>
      </c>
      <c r="E16">
        <f ca="1">'organized input'!F117</f>
        <v>50</v>
      </c>
      <c r="F16">
        <f ca="1">'organized input'!G117</f>
        <v>56</v>
      </c>
      <c r="G16">
        <f ca="1">'organized input'!H117</f>
        <v>56</v>
      </c>
      <c r="H16">
        <f ca="1">'organized input'!I117</f>
        <v>31</v>
      </c>
      <c r="I16">
        <f ca="1">'organized input'!J117</f>
        <v>56</v>
      </c>
    </row>
    <row r="17" spans="1:9">
      <c r="A17" t="str">
        <f ca="1">'organized input'!B121</f>
        <v xml:space="preserve"> william FULLER</v>
      </c>
      <c r="B17" t="str">
        <f ca="1">'organized input'!C121</f>
        <v xml:space="preserve"> Face=0xc8</v>
      </c>
      <c r="C17" t="str">
        <f ca="1">'organized input'!D121</f>
        <v xml:space="preserve"> #95</v>
      </c>
      <c r="D17">
        <f ca="1">'organized input'!E121</f>
        <v>25</v>
      </c>
      <c r="E17">
        <f ca="1">'organized input'!F121</f>
        <v>38</v>
      </c>
      <c r="F17">
        <f ca="1">'organized input'!G121</f>
        <v>50</v>
      </c>
      <c r="G17">
        <f ca="1">'organized input'!H121</f>
        <v>56</v>
      </c>
      <c r="H17">
        <f ca="1">'organized input'!I121</f>
        <v>19</v>
      </c>
      <c r="I17">
        <f ca="1">'organized input'!J121</f>
        <v>56</v>
      </c>
    </row>
    <row r="18" spans="1:9">
      <c r="A18" t="str">
        <f ca="1">'organized input'!B126</f>
        <v xml:space="preserve"> lee WILLIAMS</v>
      </c>
      <c r="B18" t="str">
        <f ca="1">'organized input'!C126</f>
        <v xml:space="preserve"> Face=0xb7</v>
      </c>
      <c r="C18" t="str">
        <f ca="1">'organized input'!D126</f>
        <v xml:space="preserve"> #99</v>
      </c>
      <c r="D18">
        <f ca="1">'organized input'!E126</f>
        <v>31</v>
      </c>
      <c r="E18">
        <f ca="1">'organized input'!F126</f>
        <v>44</v>
      </c>
      <c r="F18">
        <f ca="1">'organized input'!G126</f>
        <v>50</v>
      </c>
      <c r="G18">
        <f ca="1">'organized input'!H126</f>
        <v>56</v>
      </c>
      <c r="H18">
        <f ca="1">'organized input'!I126</f>
        <v>19</v>
      </c>
      <c r="I18">
        <f ca="1">'organized input'!J126</f>
        <v>56</v>
      </c>
    </row>
    <row r="19" spans="1:9">
      <c r="A19" t="str">
        <f ca="1">'organized input'!B127</f>
        <v xml:space="preserve"> jacob GREEN</v>
      </c>
      <c r="B19" t="str">
        <f ca="1">'organized input'!C127</f>
        <v xml:space="preserve"> Face=0x89</v>
      </c>
      <c r="C19" t="str">
        <f ca="1">'organized input'!D127</f>
        <v xml:space="preserve"> #79</v>
      </c>
      <c r="D19">
        <f ca="1">'organized input'!E127</f>
        <v>38</v>
      </c>
      <c r="E19">
        <f ca="1">'organized input'!F127</f>
        <v>50</v>
      </c>
      <c r="F19">
        <f ca="1">'organized input'!G127</f>
        <v>63</v>
      </c>
      <c r="G19">
        <f ca="1">'organized input'!H127</f>
        <v>56</v>
      </c>
      <c r="H19">
        <f ca="1">'organized input'!I127</f>
        <v>19</v>
      </c>
      <c r="I19">
        <f ca="1">'organized input'!J127</f>
        <v>69</v>
      </c>
    </row>
    <row r="20" spans="1:9">
      <c r="A20" t="str">
        <f ca="1">'organized input'!B128</f>
        <v xml:space="preserve"> charles MANN</v>
      </c>
      <c r="B20" t="str">
        <f ca="1">'organized input'!C128</f>
        <v xml:space="preserve"> Face=0x97</v>
      </c>
      <c r="C20" t="str">
        <f ca="1">'organized input'!D128</f>
        <v xml:space="preserve"> #71</v>
      </c>
      <c r="D20">
        <f ca="1">'organized input'!E128</f>
        <v>31</v>
      </c>
      <c r="E20">
        <f ca="1">'organized input'!F128</f>
        <v>44</v>
      </c>
      <c r="F20">
        <f ca="1">'organized input'!G128</f>
        <v>50</v>
      </c>
      <c r="G20">
        <f ca="1">'organized input'!H128</f>
        <v>56</v>
      </c>
      <c r="H20">
        <f ca="1">'organized input'!I128</f>
        <v>19</v>
      </c>
      <c r="I20">
        <f ca="1">'organized input'!J128</f>
        <v>63</v>
      </c>
    </row>
    <row r="21" spans="1:9">
      <c r="A21" t="str">
        <f ca="1">'organized input'!B131</f>
        <v xml:space="preserve"> freddie joe NUNN</v>
      </c>
      <c r="B21" t="str">
        <f ca="1">'organized input'!C131</f>
        <v xml:space="preserve"> Face=0xcd</v>
      </c>
      <c r="C21" t="str">
        <f ca="1">'organized input'!D131</f>
        <v xml:space="preserve"> #78</v>
      </c>
      <c r="D21">
        <f ca="1">'organized input'!E131</f>
        <v>31</v>
      </c>
      <c r="E21">
        <f ca="1">'organized input'!F131</f>
        <v>44</v>
      </c>
      <c r="F21">
        <f ca="1">'organized input'!G131</f>
        <v>50</v>
      </c>
      <c r="G21">
        <f ca="1">'organized input'!H131</f>
        <v>56</v>
      </c>
      <c r="H21">
        <f ca="1">'organized input'!I131</f>
        <v>19</v>
      </c>
      <c r="I21">
        <f ca="1">'organized input'!J131</f>
        <v>56</v>
      </c>
    </row>
    <row r="22" spans="1:9">
      <c r="A22" t="str">
        <f ca="1">'organized input'!B132</f>
        <v xml:space="preserve"> daniel STUBBS</v>
      </c>
      <c r="B22" t="str">
        <f ca="1">'organized input'!C132</f>
        <v xml:space="preserve"> Face=0xa0</v>
      </c>
      <c r="C22" t="str">
        <f ca="1">'organized input'!D132</f>
        <v xml:space="preserve"> #96</v>
      </c>
      <c r="D22">
        <f ca="1">'organized input'!E132</f>
        <v>31</v>
      </c>
      <c r="E22">
        <f ca="1">'organized input'!F132</f>
        <v>38</v>
      </c>
      <c r="F22">
        <f ca="1">'organized input'!G132</f>
        <v>50</v>
      </c>
      <c r="G22">
        <f ca="1">'organized input'!H132</f>
        <v>56</v>
      </c>
      <c r="H22">
        <f ca="1">'organized input'!I132</f>
        <v>19</v>
      </c>
      <c r="I22">
        <f ca="1">'organized input'!J132</f>
        <v>69</v>
      </c>
    </row>
    <row r="23" spans="1:9">
      <c r="A23" t="str">
        <f ca="1">'organized input'!B144</f>
        <v xml:space="preserve"> shawn LEE</v>
      </c>
      <c r="B23" t="str">
        <f ca="1">'organized input'!C144</f>
        <v xml:space="preserve"> Face=0xc2</v>
      </c>
      <c r="C23" t="str">
        <f ca="1">'organized input'!D144</f>
        <v xml:space="preserve"> #98</v>
      </c>
      <c r="D23">
        <f ca="1">'organized input'!E144</f>
        <v>25</v>
      </c>
      <c r="E23">
        <f ca="1">'organized input'!F144</f>
        <v>31</v>
      </c>
      <c r="F23">
        <f ca="1">'organized input'!G144</f>
        <v>31</v>
      </c>
      <c r="G23">
        <f ca="1">'organized input'!H144</f>
        <v>56</v>
      </c>
      <c r="H23">
        <f ca="1">'organized input'!I144</f>
        <v>19</v>
      </c>
      <c r="I23">
        <f ca="1">'organized input'!J144</f>
        <v>19</v>
      </c>
    </row>
    <row r="24" spans="1:9">
      <c r="A24" t="str">
        <f ca="1">'organized input'!B148</f>
        <v xml:space="preserve"> chris PIKE</v>
      </c>
      <c r="B24" t="str">
        <f ca="1">'organized input'!C148</f>
        <v xml:space="preserve"> Face=0xa0</v>
      </c>
      <c r="C24" t="str">
        <f ca="1">'organized input'!D148</f>
        <v xml:space="preserve"> #75</v>
      </c>
      <c r="D24">
        <f ca="1">'organized input'!E148</f>
        <v>25</v>
      </c>
      <c r="E24">
        <f ca="1">'organized input'!F148</f>
        <v>31</v>
      </c>
      <c r="F24">
        <f ca="1">'organized input'!G148</f>
        <v>31</v>
      </c>
      <c r="G24">
        <f ca="1">'organized input'!H148</f>
        <v>56</v>
      </c>
      <c r="H24">
        <f ca="1">'organized input'!I148</f>
        <v>19</v>
      </c>
      <c r="I24">
        <f ca="1">'organized input'!J148</f>
        <v>19</v>
      </c>
    </row>
    <row r="25" spans="1:9">
      <c r="A25" t="str">
        <f ca="1">'organized input'!B150</f>
        <v xml:space="preserve"> gerald WILLIAMS</v>
      </c>
      <c r="B25" t="str">
        <f ca="1">'organized input'!C150</f>
        <v xml:space="preserve"> Face=0x80</v>
      </c>
      <c r="C25" t="str">
        <f ca="1">'organized input'!D150</f>
        <v xml:space="preserve"> #98</v>
      </c>
      <c r="D25">
        <f ca="1">'organized input'!E150</f>
        <v>38</v>
      </c>
      <c r="E25">
        <f ca="1">'organized input'!F150</f>
        <v>44</v>
      </c>
      <c r="F25">
        <f ca="1">'organized input'!G150</f>
        <v>50</v>
      </c>
      <c r="G25">
        <f ca="1">'organized input'!H150</f>
        <v>56</v>
      </c>
      <c r="H25">
        <f ca="1">'organized input'!I150</f>
        <v>19</v>
      </c>
      <c r="I25">
        <f ca="1">'organized input'!J150</f>
        <v>75</v>
      </c>
    </row>
    <row r="26" spans="1:9">
      <c r="A26" t="str">
        <f ca="1">'organized input'!B152</f>
        <v xml:space="preserve"> dan SALEAUMUA</v>
      </c>
      <c r="B26" t="str">
        <f ca="1">'organized input'!C152</f>
        <v xml:space="preserve"> Face=0xb</v>
      </c>
      <c r="C26" t="str">
        <f ca="1">'organized input'!D152</f>
        <v xml:space="preserve"> #97</v>
      </c>
      <c r="D26">
        <f ca="1">'organized input'!E152</f>
        <v>38</v>
      </c>
      <c r="E26">
        <f ca="1">'organized input'!F152</f>
        <v>31</v>
      </c>
      <c r="F26">
        <f ca="1">'organized input'!G152</f>
        <v>25</v>
      </c>
      <c r="G26">
        <f ca="1">'organized input'!H152</f>
        <v>56</v>
      </c>
      <c r="H26">
        <f ca="1">'organized input'!I152</f>
        <v>19</v>
      </c>
      <c r="I26">
        <f ca="1">'organized input'!J152</f>
        <v>56</v>
      </c>
    </row>
    <row r="27" spans="1:9">
      <c r="A27" t="str">
        <f ca="1">'organized input'!B154</f>
        <v xml:space="preserve"> les MILLER</v>
      </c>
      <c r="B27" t="str">
        <f ca="1">'organized input'!C154</f>
        <v xml:space="preserve"> Face=0x4f</v>
      </c>
      <c r="C27" t="str">
        <f ca="1">'organized input'!D154</f>
        <v xml:space="preserve"> #69</v>
      </c>
      <c r="D27">
        <f ca="1">'organized input'!E154</f>
        <v>25</v>
      </c>
      <c r="E27">
        <f ca="1">'organized input'!F154</f>
        <v>38</v>
      </c>
      <c r="F27">
        <f ca="1">'organized input'!G154</f>
        <v>44</v>
      </c>
      <c r="G27">
        <f ca="1">'organized input'!H154</f>
        <v>56</v>
      </c>
      <c r="H27">
        <f ca="1">'organized input'!I154</f>
        <v>19</v>
      </c>
      <c r="I27">
        <f ca="1">'organized input'!J154</f>
        <v>44</v>
      </c>
    </row>
    <row r="28" spans="1:9">
      <c r="A28" t="str">
        <f ca="1">'organized input'!B163</f>
        <v xml:space="preserve"> bob NELSON</v>
      </c>
      <c r="B28" t="str">
        <f ca="1">'organized input'!C163</f>
        <v xml:space="preserve"> Face=0x31</v>
      </c>
      <c r="C28" t="str">
        <f ca="1">'organized input'!D163</f>
        <v xml:space="preserve"> #79</v>
      </c>
      <c r="D28">
        <f ca="1">'organized input'!E163</f>
        <v>25</v>
      </c>
      <c r="E28">
        <f ca="1">'organized input'!F163</f>
        <v>69</v>
      </c>
      <c r="F28">
        <f ca="1">'organized input'!G163</f>
        <v>38</v>
      </c>
      <c r="G28">
        <f ca="1">'organized input'!H163</f>
        <v>56</v>
      </c>
      <c r="H28">
        <f ca="1">'organized input'!I163</f>
        <v>19</v>
      </c>
      <c r="I28">
        <f ca="1">'organized input'!J163</f>
        <v>56</v>
      </c>
    </row>
    <row r="29" spans="1:9">
      <c r="A29" t="str">
        <f ca="1">'organized input'!B168</f>
        <v xml:space="preserve"> jim WILKS</v>
      </c>
      <c r="B29" t="str">
        <f ca="1">'organized input'!C168</f>
        <v xml:space="preserve"> Face=0xac</v>
      </c>
      <c r="C29" t="str">
        <f ca="1">'organized input'!D168</f>
        <v xml:space="preserve"> #94</v>
      </c>
      <c r="D29">
        <f ca="1">'organized input'!E168</f>
        <v>31</v>
      </c>
      <c r="E29">
        <f ca="1">'organized input'!F168</f>
        <v>44</v>
      </c>
      <c r="F29">
        <f ca="1">'organized input'!G168</f>
        <v>50</v>
      </c>
      <c r="G29">
        <f ca="1">'organized input'!H168</f>
        <v>56</v>
      </c>
      <c r="H29">
        <f ca="1">'organized input'!I168</f>
        <v>19</v>
      </c>
      <c r="I29">
        <f ca="1">'organized input'!J168</f>
        <v>69</v>
      </c>
    </row>
    <row r="30" spans="1:9">
      <c r="A30" t="str">
        <f ca="1">'organized input'!B169</f>
        <v xml:space="preserve"> tory EPPS</v>
      </c>
      <c r="B30" t="str">
        <f ca="1">'organized input'!C169</f>
        <v xml:space="preserve"> Face=0xac</v>
      </c>
      <c r="C30" t="str">
        <f ca="1">'organized input'!D169</f>
        <v xml:space="preserve"> #97</v>
      </c>
      <c r="D30">
        <f ca="1">'organized input'!E169</f>
        <v>25</v>
      </c>
      <c r="E30">
        <f ca="1">'organized input'!F169</f>
        <v>31</v>
      </c>
      <c r="F30">
        <f ca="1">'organized input'!G169</f>
        <v>38</v>
      </c>
      <c r="G30">
        <f ca="1">'organized input'!H169</f>
        <v>56</v>
      </c>
      <c r="H30">
        <f ca="1">'organized input'!I169</f>
        <v>19</v>
      </c>
      <c r="I30">
        <f ca="1">'organized input'!J169</f>
        <v>44</v>
      </c>
    </row>
    <row r="31" spans="1:9">
      <c r="A31" t="str">
        <f ca="1">'organized input'!B171</f>
        <v xml:space="preserve"> jon HAND</v>
      </c>
      <c r="B31" t="str">
        <f ca="1">'organized input'!C171</f>
        <v xml:space="preserve"> Face=0xb8</v>
      </c>
      <c r="C31" t="str">
        <f ca="1">'organized input'!D171</f>
        <v xml:space="preserve"> #78</v>
      </c>
      <c r="D31">
        <f ca="1">'organized input'!E171</f>
        <v>25</v>
      </c>
      <c r="E31">
        <f ca="1">'organized input'!F171</f>
        <v>31</v>
      </c>
      <c r="F31">
        <f ca="1">'organized input'!G171</f>
        <v>31</v>
      </c>
      <c r="G31">
        <f ca="1">'organized input'!H171</f>
        <v>56</v>
      </c>
      <c r="H31">
        <f ca="1">'organized input'!I171</f>
        <v>19</v>
      </c>
      <c r="I31">
        <f ca="1">'organized input'!J171</f>
        <v>25</v>
      </c>
    </row>
    <row r="32" spans="1:9">
      <c r="A32" t="str">
        <f ca="1">'organized input'!B177</f>
        <v xml:space="preserve"> sean JONES</v>
      </c>
      <c r="B32" t="str">
        <f ca="1">'organized input'!C177</f>
        <v xml:space="preserve"> Face=0x8f</v>
      </c>
      <c r="C32" t="str">
        <f ca="1">'organized input'!D177</f>
        <v xml:space="preserve"> #96</v>
      </c>
      <c r="D32">
        <f ca="1">'organized input'!E177</f>
        <v>38</v>
      </c>
      <c r="E32">
        <f ca="1">'organized input'!F177</f>
        <v>50</v>
      </c>
      <c r="F32">
        <f ca="1">'organized input'!G177</f>
        <v>56</v>
      </c>
      <c r="G32">
        <f ca="1">'organized input'!H177</f>
        <v>56</v>
      </c>
      <c r="H32">
        <f ca="1">'organized input'!I177</f>
        <v>19</v>
      </c>
      <c r="I32">
        <f ca="1">'organized input'!J177</f>
        <v>56</v>
      </c>
    </row>
    <row r="33" spans="1:9">
      <c r="A33" t="str">
        <f ca="1">'organized input'!B185</f>
        <v xml:space="preserve"> leonard MARSHALL</v>
      </c>
      <c r="B33" t="str">
        <f ca="1">'organized input'!C185</f>
        <v xml:space="preserve"> Face=0x89</v>
      </c>
      <c r="C33" t="str">
        <f ca="1">'organized input'!D185</f>
        <v xml:space="preserve"> #70</v>
      </c>
      <c r="D33">
        <f ca="1">'organized input'!E185</f>
        <v>25</v>
      </c>
      <c r="E33">
        <f ca="1">'organized input'!F185</f>
        <v>31</v>
      </c>
      <c r="F33">
        <f ca="1">'organized input'!G185</f>
        <v>38</v>
      </c>
      <c r="G33">
        <f ca="1">'organized input'!H185</f>
        <v>56</v>
      </c>
      <c r="H33">
        <f ca="1">'organized input'!I185</f>
        <v>19</v>
      </c>
      <c r="I33">
        <f ca="1">'organized input'!J185</f>
        <v>56</v>
      </c>
    </row>
    <row r="34" spans="1:9">
      <c r="A34" t="str">
        <f ca="1">'organized input'!B190</f>
        <v xml:space="preserve"> dan OWENS</v>
      </c>
      <c r="B34" t="str">
        <f ca="1">'organized input'!C190</f>
        <v xml:space="preserve"> Face=0x23</v>
      </c>
      <c r="C34" t="str">
        <f ca="1">'organized input'!D190</f>
        <v xml:space="preserve"> #70</v>
      </c>
      <c r="D34">
        <f ca="1">'organized input'!E190</f>
        <v>25</v>
      </c>
      <c r="E34">
        <f ca="1">'organized input'!F190</f>
        <v>31</v>
      </c>
      <c r="F34">
        <f ca="1">'organized input'!G190</f>
        <v>38</v>
      </c>
      <c r="G34">
        <f ca="1">'organized input'!H190</f>
        <v>56</v>
      </c>
      <c r="H34">
        <f ca="1">'organized input'!I190</f>
        <v>19</v>
      </c>
      <c r="I34">
        <f ca="1">'organized input'!J190</f>
        <v>56</v>
      </c>
    </row>
    <row r="35" spans="1:9">
      <c r="A35" t="str">
        <f ca="1">'organized input'!B115</f>
        <v xml:space="preserve"> sam CLANCY</v>
      </c>
      <c r="B35" t="str">
        <f ca="1">'organized input'!C115</f>
        <v xml:space="preserve"> Face=0x87</v>
      </c>
      <c r="C35" t="str">
        <f ca="1">'organized input'!D115</f>
        <v xml:space="preserve"> #76</v>
      </c>
      <c r="D35">
        <f ca="1">'organized input'!E115</f>
        <v>25</v>
      </c>
      <c r="E35">
        <f ca="1">'organized input'!F115</f>
        <v>31</v>
      </c>
      <c r="F35">
        <f ca="1">'organized input'!G115</f>
        <v>38</v>
      </c>
      <c r="G35">
        <f ca="1">'organized input'!H115</f>
        <v>50</v>
      </c>
      <c r="H35">
        <f ca="1">'organized input'!I115</f>
        <v>19</v>
      </c>
      <c r="I35">
        <f ca="1">'organized input'!J115</f>
        <v>63</v>
      </c>
    </row>
    <row r="36" spans="1:9">
      <c r="A36" t="str">
        <f ca="1">'organized input'!B116</f>
        <v xml:space="preserve"> karl WILSON</v>
      </c>
      <c r="B36" t="str">
        <f ca="1">'organized input'!C116</f>
        <v xml:space="preserve"> Face=0xc6</v>
      </c>
      <c r="C36" t="str">
        <f ca="1">'organized input'!D116</f>
        <v xml:space="preserve"> #77</v>
      </c>
      <c r="D36">
        <f ca="1">'organized input'!E116</f>
        <v>25</v>
      </c>
      <c r="E36">
        <f ca="1">'organized input'!F116</f>
        <v>31</v>
      </c>
      <c r="F36">
        <f ca="1">'organized input'!G116</f>
        <v>38</v>
      </c>
      <c r="G36">
        <f ca="1">'organized input'!H116</f>
        <v>50</v>
      </c>
      <c r="H36">
        <f ca="1">'organized input'!I116</f>
        <v>19</v>
      </c>
      <c r="I36">
        <f ca="1">'organized input'!J116</f>
        <v>50</v>
      </c>
    </row>
    <row r="37" spans="1:9">
      <c r="A37" t="str">
        <f ca="1">'organized input'!B118</f>
        <v xml:space="preserve"> ron STALLWORTH</v>
      </c>
      <c r="B37" t="str">
        <f ca="1">'organized input'!C118</f>
        <v xml:space="preserve"> Face=0x8f</v>
      </c>
      <c r="C37" t="str">
        <f ca="1">'organized input'!D118</f>
        <v xml:space="preserve"> #96</v>
      </c>
      <c r="D37">
        <f ca="1">'organized input'!E118</f>
        <v>25</v>
      </c>
      <c r="E37">
        <f ca="1">'organized input'!F118</f>
        <v>31</v>
      </c>
      <c r="F37">
        <f ca="1">'organized input'!G118</f>
        <v>38</v>
      </c>
      <c r="G37">
        <f ca="1">'organized input'!H118</f>
        <v>50</v>
      </c>
      <c r="H37">
        <f ca="1">'organized input'!I118</f>
        <v>19</v>
      </c>
      <c r="I37">
        <f ca="1">'organized input'!J118</f>
        <v>50</v>
      </c>
    </row>
    <row r="38" spans="1:9">
      <c r="A38" t="str">
        <f ca="1">'organized input'!B120</f>
        <v xml:space="preserve"> al BAKER</v>
      </c>
      <c r="B38" t="str">
        <f ca="1">'organized input'!C120</f>
        <v xml:space="preserve"> Face=0xb7</v>
      </c>
      <c r="C38" t="str">
        <f ca="1">'organized input'!D120</f>
        <v xml:space="preserve"> #60</v>
      </c>
      <c r="D38">
        <f ca="1">'organized input'!E120</f>
        <v>25</v>
      </c>
      <c r="E38">
        <f ca="1">'organized input'!F120</f>
        <v>31</v>
      </c>
      <c r="F38">
        <f ca="1">'organized input'!G120</f>
        <v>38</v>
      </c>
      <c r="G38">
        <f ca="1">'organized input'!H120</f>
        <v>50</v>
      </c>
      <c r="H38">
        <f ca="1">'organized input'!I120</f>
        <v>19</v>
      </c>
      <c r="I38">
        <f ca="1">'organized input'!J120</f>
        <v>38</v>
      </c>
    </row>
    <row r="39" spans="1:9">
      <c r="A39" t="str">
        <f ca="1">'organized input'!B123</f>
        <v xml:space="preserve"> warren POWERS</v>
      </c>
      <c r="B39" t="str">
        <f ca="1">'organized input'!C123</f>
        <v xml:space="preserve"> Face=0x9c</v>
      </c>
      <c r="C39" t="str">
        <f ca="1">'organized input'!D123</f>
        <v xml:space="preserve"> #91</v>
      </c>
      <c r="D39">
        <f ca="1">'organized input'!E123</f>
        <v>25</v>
      </c>
      <c r="E39">
        <f ca="1">'organized input'!F123</f>
        <v>31</v>
      </c>
      <c r="F39">
        <f ca="1">'organized input'!G123</f>
        <v>38</v>
      </c>
      <c r="G39">
        <f ca="1">'organized input'!H123</f>
        <v>50</v>
      </c>
      <c r="H39">
        <f ca="1">'organized input'!I123</f>
        <v>19</v>
      </c>
      <c r="I39">
        <f ca="1">'organized input'!J123</f>
        <v>31</v>
      </c>
    </row>
    <row r="40" spans="1:9">
      <c r="A40" t="str">
        <f ca="1">'organized input'!B129</f>
        <v xml:space="preserve"> eric DORSEY</v>
      </c>
      <c r="B40" t="str">
        <f ca="1">'organized input'!C129</f>
        <v xml:space="preserve"> Face=0xc1</v>
      </c>
      <c r="C40" t="str">
        <f ca="1">'organized input'!D129</f>
        <v xml:space="preserve"> #77</v>
      </c>
      <c r="D40">
        <f ca="1">'organized input'!E129</f>
        <v>25</v>
      </c>
      <c r="E40">
        <f ca="1">'organized input'!F129</f>
        <v>31</v>
      </c>
      <c r="F40">
        <f ca="1">'organized input'!G129</f>
        <v>38</v>
      </c>
      <c r="G40">
        <f ca="1">'organized input'!H129</f>
        <v>50</v>
      </c>
      <c r="H40">
        <f ca="1">'organized input'!I129</f>
        <v>19</v>
      </c>
      <c r="I40">
        <f ca="1">'organized input'!J129</f>
        <v>44</v>
      </c>
    </row>
    <row r="41" spans="1:9">
      <c r="A41" t="str">
        <f ca="1">'organized input'!B136</f>
        <v xml:space="preserve"> al NOGA</v>
      </c>
      <c r="B41" t="str">
        <f ca="1">'organized input'!C136</f>
        <v xml:space="preserve"> Face=0x31</v>
      </c>
      <c r="C41" t="str">
        <f ca="1">'organized input'!D136</f>
        <v xml:space="preserve"> #99</v>
      </c>
      <c r="D41">
        <f ca="1">'organized input'!E136</f>
        <v>25</v>
      </c>
      <c r="E41">
        <f ca="1">'organized input'!F136</f>
        <v>31</v>
      </c>
      <c r="F41">
        <f ca="1">'organized input'!G136</f>
        <v>38</v>
      </c>
      <c r="G41">
        <f ca="1">'organized input'!H136</f>
        <v>50</v>
      </c>
      <c r="H41">
        <f ca="1">'organized input'!I136</f>
        <v>31</v>
      </c>
      <c r="I41">
        <f ca="1">'organized input'!J136</f>
        <v>56</v>
      </c>
    </row>
    <row r="42" spans="1:9">
      <c r="A42" t="str">
        <f ca="1">'organized input'!B137</f>
        <v xml:space="preserve"> rueben DAVIS</v>
      </c>
      <c r="B42" t="str">
        <f ca="1">'organized input'!C137</f>
        <v xml:space="preserve"> Face=0xc1</v>
      </c>
      <c r="C42" t="str">
        <f ca="1">'organized input'!D137</f>
        <v xml:space="preserve"> #79</v>
      </c>
      <c r="D42">
        <f ca="1">'organized input'!E137</f>
        <v>25</v>
      </c>
      <c r="E42">
        <f ca="1">'organized input'!F137</f>
        <v>38</v>
      </c>
      <c r="F42">
        <f ca="1">'organized input'!G137</f>
        <v>31</v>
      </c>
      <c r="G42">
        <f ca="1">'organized input'!H137</f>
        <v>50</v>
      </c>
      <c r="H42">
        <f ca="1">'organized input'!I137</f>
        <v>19</v>
      </c>
      <c r="I42">
        <f ca="1">'organized input'!J137</f>
        <v>38</v>
      </c>
    </row>
    <row r="43" spans="1:9">
      <c r="A43" t="str">
        <f ca="1">'organized input'!B141</f>
        <v xml:space="preserve"> mike GANN</v>
      </c>
      <c r="B43" t="str">
        <f ca="1">'organized input'!C141</f>
        <v xml:space="preserve"> Face=0x43</v>
      </c>
      <c r="C43" t="str">
        <f ca="1">'organized input'!D141</f>
        <v xml:space="preserve"> #76</v>
      </c>
      <c r="D43">
        <f ca="1">'organized input'!E141</f>
        <v>31</v>
      </c>
      <c r="E43">
        <f ca="1">'organized input'!F141</f>
        <v>44</v>
      </c>
      <c r="F43">
        <f ca="1">'organized input'!G141</f>
        <v>50</v>
      </c>
      <c r="G43">
        <f ca="1">'organized input'!H141</f>
        <v>50</v>
      </c>
      <c r="H43">
        <f ca="1">'organized input'!I141</f>
        <v>19</v>
      </c>
      <c r="I43">
        <f ca="1">'organized input'!J141</f>
        <v>56</v>
      </c>
    </row>
    <row r="44" spans="1:9">
      <c r="A44" t="str">
        <f ca="1">'organized input'!B142</f>
        <v xml:space="preserve"> jeff WRIGHT</v>
      </c>
      <c r="B44" t="str">
        <f ca="1">'organized input'!C142</f>
        <v xml:space="preserve"> Face=0xb</v>
      </c>
      <c r="C44" t="str">
        <f ca="1">'organized input'!D142</f>
        <v xml:space="preserve"> #91</v>
      </c>
      <c r="D44">
        <f ca="1">'organized input'!E142</f>
        <v>25</v>
      </c>
      <c r="E44">
        <f ca="1">'organized input'!F142</f>
        <v>31</v>
      </c>
      <c r="F44">
        <f ca="1">'organized input'!G142</f>
        <v>31</v>
      </c>
      <c r="G44">
        <f ca="1">'organized input'!H142</f>
        <v>50</v>
      </c>
      <c r="H44">
        <f ca="1">'organized input'!I142</f>
        <v>19</v>
      </c>
      <c r="I44">
        <f ca="1">'organized input'!J142</f>
        <v>19</v>
      </c>
    </row>
    <row r="45" spans="1:9">
      <c r="A45" t="str">
        <f ca="1">'organized input'!B143</f>
        <v xml:space="preserve"> harvey ARMSTRONG</v>
      </c>
      <c r="B45" t="str">
        <f ca="1">'organized input'!C143</f>
        <v xml:space="preserve"> Face=0x8a</v>
      </c>
      <c r="C45" t="str">
        <f ca="1">'organized input'!D143</f>
        <v xml:space="preserve"> #79</v>
      </c>
      <c r="D45">
        <f ca="1">'organized input'!E143</f>
        <v>25</v>
      </c>
      <c r="E45">
        <f ca="1">'organized input'!F143</f>
        <v>31</v>
      </c>
      <c r="F45">
        <f ca="1">'organized input'!G143</f>
        <v>25</v>
      </c>
      <c r="G45">
        <f ca="1">'organized input'!H143</f>
        <v>50</v>
      </c>
      <c r="H45">
        <f ca="1">'organized input'!I143</f>
        <v>19</v>
      </c>
      <c r="I45">
        <f ca="1">'organized input'!J143</f>
        <v>19</v>
      </c>
    </row>
    <row r="46" spans="1:9">
      <c r="A46" t="str">
        <f ca="1">'organized input'!B145</f>
        <v xml:space="preserve"> tim GOAD</v>
      </c>
      <c r="B46" t="str">
        <f ca="1">'organized input'!C145</f>
        <v xml:space="preserve"> Face=0x34</v>
      </c>
      <c r="C46" t="str">
        <f ca="1">'organized input'!D145</f>
        <v xml:space="preserve"> #72</v>
      </c>
      <c r="D46">
        <f ca="1">'organized input'!E145</f>
        <v>25</v>
      </c>
      <c r="E46">
        <f ca="1">'organized input'!F145</f>
        <v>31</v>
      </c>
      <c r="F46">
        <f ca="1">'organized input'!G145</f>
        <v>25</v>
      </c>
      <c r="G46">
        <f ca="1">'organized input'!H145</f>
        <v>50</v>
      </c>
      <c r="H46">
        <f ca="1">'organized input'!I145</f>
        <v>19</v>
      </c>
      <c r="I46">
        <f ca="1">'organized input'!J145</f>
        <v>19</v>
      </c>
    </row>
    <row r="47" spans="1:9">
      <c r="A47" t="str">
        <f ca="1">'organized input'!B149</f>
        <v xml:space="preserve"> doug SMITH</v>
      </c>
      <c r="B47" t="str">
        <f ca="1">'organized input'!C149</f>
        <v xml:space="preserve"> Face=0xae</v>
      </c>
      <c r="C47" t="str">
        <f ca="1">'organized input'!D149</f>
        <v xml:space="preserve"> #99</v>
      </c>
      <c r="D47">
        <f ca="1">'organized input'!E149</f>
        <v>25</v>
      </c>
      <c r="E47">
        <f ca="1">'organized input'!F149</f>
        <v>31</v>
      </c>
      <c r="F47">
        <f ca="1">'organized input'!G149</f>
        <v>38</v>
      </c>
      <c r="G47">
        <f ca="1">'organized input'!H149</f>
        <v>50</v>
      </c>
      <c r="H47">
        <f ca="1">'organized input'!I149</f>
        <v>19</v>
      </c>
      <c r="I47">
        <f ca="1">'organized input'!J149</f>
        <v>44</v>
      </c>
    </row>
    <row r="48" spans="1:9">
      <c r="A48" t="str">
        <f ca="1">'organized input'!B156</f>
        <v xml:space="preserve"> darryl GRANT</v>
      </c>
      <c r="B48" t="str">
        <f ca="1">'organized input'!C156</f>
        <v xml:space="preserve"> Face=0x96</v>
      </c>
      <c r="C48" t="str">
        <f ca="1">'organized input'!D156</f>
        <v xml:space="preserve"> #77</v>
      </c>
      <c r="D48">
        <f ca="1">'organized input'!E156</f>
        <v>25</v>
      </c>
      <c r="E48">
        <f ca="1">'organized input'!F156</f>
        <v>31</v>
      </c>
      <c r="F48">
        <f ca="1">'organized input'!G156</f>
        <v>38</v>
      </c>
      <c r="G48">
        <f ca="1">'organized input'!H156</f>
        <v>50</v>
      </c>
      <c r="H48">
        <f ca="1">'organized input'!I156</f>
        <v>19</v>
      </c>
      <c r="I48">
        <f ca="1">'organized input'!J156</f>
        <v>44</v>
      </c>
    </row>
    <row r="49" spans="1:9">
      <c r="A49" t="str">
        <f ca="1">'organized input'!B157</f>
        <v xml:space="preserve"> erik HOWARD</v>
      </c>
      <c r="B49" t="str">
        <f ca="1">'organized input'!C157</f>
        <v xml:space="preserve"> Face=0x51</v>
      </c>
      <c r="C49" t="str">
        <f ca="1">'organized input'!D157</f>
        <v xml:space="preserve"> #74</v>
      </c>
      <c r="D49">
        <f ca="1">'organized input'!E157</f>
        <v>25</v>
      </c>
      <c r="E49">
        <f ca="1">'organized input'!F157</f>
        <v>31</v>
      </c>
      <c r="F49">
        <f ca="1">'organized input'!G157</f>
        <v>38</v>
      </c>
      <c r="G49">
        <f ca="1">'organized input'!H157</f>
        <v>50</v>
      </c>
      <c r="H49">
        <f ca="1">'organized input'!I157</f>
        <v>19</v>
      </c>
      <c r="I49">
        <f ca="1">'organized input'!J157</f>
        <v>50</v>
      </c>
    </row>
    <row r="50" spans="1:9">
      <c r="A50" t="str">
        <f ca="1">'organized input'!B158</f>
        <v xml:space="preserve"> mike GOLIC</v>
      </c>
      <c r="B50" t="str">
        <f ca="1">'organized input'!C158</f>
        <v xml:space="preserve"> Face=0x2e</v>
      </c>
      <c r="C50" t="str">
        <f ca="1">'organized input'!D158</f>
        <v xml:space="preserve"> #90</v>
      </c>
      <c r="D50">
        <f ca="1">'organized input'!E158</f>
        <v>25</v>
      </c>
      <c r="E50">
        <f ca="1">'organized input'!F158</f>
        <v>31</v>
      </c>
      <c r="F50">
        <f ca="1">'organized input'!G158</f>
        <v>38</v>
      </c>
      <c r="G50">
        <f ca="1">'organized input'!H158</f>
        <v>50</v>
      </c>
      <c r="H50">
        <f ca="1">'organized input'!I158</f>
        <v>31</v>
      </c>
      <c r="I50">
        <f ca="1">'organized input'!J158</f>
        <v>44</v>
      </c>
    </row>
    <row r="51" spans="1:9">
      <c r="A51" t="str">
        <f ca="1">'organized input'!B160</f>
        <v xml:space="preserve"> danny NOONAN</v>
      </c>
      <c r="B51" t="str">
        <f ca="1">'organized input'!C160</f>
        <v xml:space="preserve"> Face=0x44</v>
      </c>
      <c r="C51" t="str">
        <f ca="1">'organized input'!D160</f>
        <v xml:space="preserve"> #73</v>
      </c>
      <c r="D51">
        <f ca="1">'organized input'!E160</f>
        <v>25</v>
      </c>
      <c r="E51">
        <f ca="1">'organized input'!F160</f>
        <v>38</v>
      </c>
      <c r="F51">
        <f ca="1">'organized input'!G160</f>
        <v>44</v>
      </c>
      <c r="G51">
        <f ca="1">'organized input'!H160</f>
        <v>50</v>
      </c>
      <c r="H51">
        <f ca="1">'organized input'!I160</f>
        <v>19</v>
      </c>
      <c r="I51">
        <f ca="1">'organized input'!J160</f>
        <v>50</v>
      </c>
    </row>
    <row r="52" spans="1:9">
      <c r="A52" t="str">
        <f ca="1">'organized input'!B164</f>
        <v xml:space="preserve"> henry THOMAS</v>
      </c>
      <c r="B52" t="str">
        <f ca="1">'organized input'!C164</f>
        <v xml:space="preserve"> Face=0xb9</v>
      </c>
      <c r="C52" t="str">
        <f ca="1">'organized input'!D164</f>
        <v xml:space="preserve"> #97</v>
      </c>
      <c r="D52">
        <f ca="1">'organized input'!E164</f>
        <v>25</v>
      </c>
      <c r="E52">
        <f ca="1">'organized input'!F164</f>
        <v>38</v>
      </c>
      <c r="F52">
        <f ca="1">'organized input'!G164</f>
        <v>44</v>
      </c>
      <c r="G52">
        <f ca="1">'organized input'!H164</f>
        <v>50</v>
      </c>
      <c r="H52">
        <f ca="1">'organized input'!I164</f>
        <v>19</v>
      </c>
      <c r="I52">
        <f ca="1">'organized input'!J164</f>
        <v>63</v>
      </c>
    </row>
    <row r="53" spans="1:9">
      <c r="A53" t="str">
        <f ca="1">'organized input'!B165</f>
        <v xml:space="preserve"> tim NEWTON</v>
      </c>
      <c r="B53" t="str">
        <f ca="1">'organized input'!C165</f>
        <v xml:space="preserve"> Face=0xc8</v>
      </c>
      <c r="C53" t="str">
        <f ca="1">'organized input'!D165</f>
        <v xml:space="preserve"> #96</v>
      </c>
      <c r="D53">
        <f ca="1">'organized input'!E165</f>
        <v>25</v>
      </c>
      <c r="E53">
        <f ca="1">'organized input'!F165</f>
        <v>31</v>
      </c>
      <c r="F53">
        <f ca="1">'organized input'!G165</f>
        <v>31</v>
      </c>
      <c r="G53">
        <f ca="1">'organized input'!H165</f>
        <v>50</v>
      </c>
      <c r="H53">
        <f ca="1">'organized input'!I165</f>
        <v>19</v>
      </c>
      <c r="I53">
        <f ca="1">'organized input'!J165</f>
        <v>44</v>
      </c>
    </row>
    <row r="54" spans="1:9">
      <c r="A54" t="str">
        <f ca="1">'organized input'!B167</f>
        <v xml:space="preserve"> alvin WRIGHT</v>
      </c>
      <c r="B54" t="str">
        <f ca="1">'organized input'!C167</f>
        <v xml:space="preserve"> Face=0x8f</v>
      </c>
      <c r="C54" t="str">
        <f ca="1">'organized input'!D167</f>
        <v xml:space="preserve"> #99</v>
      </c>
      <c r="D54">
        <f ca="1">'organized input'!E167</f>
        <v>25</v>
      </c>
      <c r="E54">
        <f ca="1">'organized input'!F167</f>
        <v>31</v>
      </c>
      <c r="F54">
        <f ca="1">'organized input'!G167</f>
        <v>38</v>
      </c>
      <c r="G54">
        <f ca="1">'organized input'!H167</f>
        <v>50</v>
      </c>
      <c r="H54">
        <f ca="1">'organized input'!I167</f>
        <v>19</v>
      </c>
      <c r="I54">
        <f ca="1">'organized input'!J167</f>
        <v>31</v>
      </c>
    </row>
    <row r="55" spans="1:9">
      <c r="A55" t="str">
        <f ca="1">'organized input'!B172</f>
        <v xml:space="preserve"> jeff CROSS</v>
      </c>
      <c r="B55" t="str">
        <f ca="1">'organized input'!C172</f>
        <v xml:space="preserve"> Face=0x82</v>
      </c>
      <c r="C55" t="str">
        <f ca="1">'organized input'!D172</f>
        <v xml:space="preserve"> #91</v>
      </c>
      <c r="D55">
        <f ca="1">'organized input'!E172</f>
        <v>38</v>
      </c>
      <c r="E55">
        <f ca="1">'organized input'!F172</f>
        <v>50</v>
      </c>
      <c r="F55">
        <f ca="1">'organized input'!G172</f>
        <v>56</v>
      </c>
      <c r="G55">
        <f ca="1">'organized input'!H172</f>
        <v>50</v>
      </c>
      <c r="H55">
        <f ca="1">'organized input'!I172</f>
        <v>19</v>
      </c>
      <c r="I55">
        <f ca="1">'organized input'!J172</f>
        <v>69</v>
      </c>
    </row>
    <row r="56" spans="1:9">
      <c r="A56" t="str">
        <f ca="1">'organized input'!B173</f>
        <v xml:space="preserve"> garin VERIS</v>
      </c>
      <c r="B56" t="str">
        <f ca="1">'organized input'!C173</f>
        <v xml:space="preserve"> Face=0xa1</v>
      </c>
      <c r="C56" t="str">
        <f ca="1">'organized input'!D173</f>
        <v xml:space="preserve"> #60</v>
      </c>
      <c r="D56">
        <f ca="1">'organized input'!E173</f>
        <v>25</v>
      </c>
      <c r="E56">
        <f ca="1">'organized input'!F173</f>
        <v>31</v>
      </c>
      <c r="F56">
        <f ca="1">'organized input'!G173</f>
        <v>31</v>
      </c>
      <c r="G56">
        <f ca="1">'organized input'!H173</f>
        <v>50</v>
      </c>
      <c r="H56">
        <f ca="1">'organized input'!I173</f>
        <v>19</v>
      </c>
      <c r="I56">
        <f ca="1">'organized input'!J173</f>
        <v>50</v>
      </c>
    </row>
    <row r="57" spans="1:9">
      <c r="A57" t="str">
        <f ca="1">'organized input'!B175</f>
        <v xml:space="preserve"> jason BUCK</v>
      </c>
      <c r="B57" t="str">
        <f ca="1">'organized input'!C175</f>
        <v xml:space="preserve"> Face=0x19</v>
      </c>
      <c r="C57" t="str">
        <f ca="1">'organized input'!D175</f>
        <v xml:space="preserve"> #99</v>
      </c>
      <c r="D57">
        <f ca="1">'organized input'!E175</f>
        <v>25</v>
      </c>
      <c r="E57">
        <f ca="1">'organized input'!F175</f>
        <v>31</v>
      </c>
      <c r="F57">
        <f ca="1">'organized input'!G175</f>
        <v>38</v>
      </c>
      <c r="G57">
        <f ca="1">'organized input'!H175</f>
        <v>50</v>
      </c>
      <c r="H57">
        <f ca="1">'organized input'!I175</f>
        <v>19</v>
      </c>
      <c r="I57">
        <f ca="1">'organized input'!J175</f>
        <v>25</v>
      </c>
    </row>
    <row r="58" spans="1:9">
      <c r="A58" t="str">
        <f ca="1">'organized input'!B176</f>
        <v xml:space="preserve"> robert BANKS</v>
      </c>
      <c r="B58" t="str">
        <f ca="1">'organized input'!C176</f>
        <v xml:space="preserve"> Face=0xb1</v>
      </c>
      <c r="C58" t="str">
        <f ca="1">'organized input'!D176</f>
        <v xml:space="preserve"> #97</v>
      </c>
      <c r="D58">
        <f ca="1">'organized input'!E176</f>
        <v>25</v>
      </c>
      <c r="E58">
        <f ca="1">'organized input'!F176</f>
        <v>31</v>
      </c>
      <c r="F58">
        <f ca="1">'organized input'!G176</f>
        <v>38</v>
      </c>
      <c r="G58">
        <f ca="1">'organized input'!H176</f>
        <v>50</v>
      </c>
      <c r="H58">
        <f ca="1">'organized input'!I176</f>
        <v>19</v>
      </c>
      <c r="I58">
        <f ca="1">'organized input'!J176</f>
        <v>38</v>
      </c>
    </row>
    <row r="59" spans="1:9">
      <c r="A59" t="str">
        <f ca="1">'organized input'!B178</f>
        <v xml:space="preserve"> donald EVANS</v>
      </c>
      <c r="B59" t="str">
        <f ca="1">'organized input'!C178</f>
        <v xml:space="preserve"> Face=0xbc</v>
      </c>
      <c r="C59" t="str">
        <f ca="1">'organized input'!D178</f>
        <v xml:space="preserve"> #66</v>
      </c>
      <c r="D59">
        <f ca="1">'organized input'!E178</f>
        <v>25</v>
      </c>
      <c r="E59">
        <f ca="1">'organized input'!F178</f>
        <v>38</v>
      </c>
      <c r="F59">
        <f ca="1">'organized input'!G178</f>
        <v>44</v>
      </c>
      <c r="G59">
        <f ca="1">'organized input'!H178</f>
        <v>50</v>
      </c>
      <c r="H59">
        <f ca="1">'organized input'!I178</f>
        <v>19</v>
      </c>
      <c r="I59">
        <f ca="1">'organized input'!J178</f>
        <v>56</v>
      </c>
    </row>
    <row r="60" spans="1:9">
      <c r="A60" t="str">
        <f ca="1">'organized input'!B182</f>
        <v xml:space="preserve"> burt GROSSMAN</v>
      </c>
      <c r="B60" t="str">
        <f ca="1">'organized input'!C182</f>
        <v xml:space="preserve"> Face=0x1e</v>
      </c>
      <c r="C60" t="str">
        <f ca="1">'organized input'!D182</f>
        <v xml:space="preserve"> #92</v>
      </c>
      <c r="D60">
        <f ca="1">'organized input'!E182</f>
        <v>31</v>
      </c>
      <c r="E60">
        <f ca="1">'organized input'!F182</f>
        <v>44</v>
      </c>
      <c r="F60">
        <f ca="1">'organized input'!G182</f>
        <v>50</v>
      </c>
      <c r="G60">
        <f ca="1">'organized input'!H182</f>
        <v>50</v>
      </c>
      <c r="H60">
        <f ca="1">'organized input'!I182</f>
        <v>19</v>
      </c>
      <c r="I60">
        <f ca="1">'organized input'!J182</f>
        <v>63</v>
      </c>
    </row>
    <row r="61" spans="1:9">
      <c r="A61" t="str">
        <f ca="1">'organized input'!B183</f>
        <v xml:space="preserve"> tony WOODS</v>
      </c>
      <c r="B61" t="str">
        <f ca="1">'organized input'!C183</f>
        <v xml:space="preserve"> Face=0xa5</v>
      </c>
      <c r="C61" t="str">
        <f ca="1">'organized input'!D183</f>
        <v xml:space="preserve"> #57</v>
      </c>
      <c r="D61">
        <f ca="1">'organized input'!E183</f>
        <v>25</v>
      </c>
      <c r="E61">
        <f ca="1">'organized input'!F183</f>
        <v>38</v>
      </c>
      <c r="F61">
        <f ca="1">'organized input'!G183</f>
        <v>44</v>
      </c>
      <c r="G61">
        <f ca="1">'organized input'!H183</f>
        <v>50</v>
      </c>
      <c r="H61">
        <f ca="1">'organized input'!I183</f>
        <v>19</v>
      </c>
      <c r="I61">
        <f ca="1">'organized input'!J183</f>
        <v>56</v>
      </c>
    </row>
    <row r="62" spans="1:9">
      <c r="A62" t="str">
        <f ca="1">'organized input'!B186</f>
        <v xml:space="preserve"> clyde SIMMONS</v>
      </c>
      <c r="B62" t="str">
        <f ca="1">'organized input'!C186</f>
        <v xml:space="preserve"> Face=0x9b</v>
      </c>
      <c r="C62" t="str">
        <f ca="1">'organized input'!D186</f>
        <v xml:space="preserve"> #96</v>
      </c>
      <c r="D62">
        <f ca="1">'organized input'!E186</f>
        <v>31</v>
      </c>
      <c r="E62">
        <f ca="1">'organized input'!F186</f>
        <v>44</v>
      </c>
      <c r="F62">
        <f ca="1">'organized input'!G186</f>
        <v>50</v>
      </c>
      <c r="G62">
        <f ca="1">'organized input'!H186</f>
        <v>50</v>
      </c>
      <c r="H62">
        <f ca="1">'organized input'!I186</f>
        <v>19</v>
      </c>
      <c r="I62">
        <f ca="1">'organized input'!J186</f>
        <v>69</v>
      </c>
    </row>
    <row r="63" spans="1:9">
      <c r="A63" t="str">
        <f ca="1">'organized input'!B187</f>
        <v xml:space="preserve"> rod SADDLER</v>
      </c>
      <c r="B63" t="str">
        <f ca="1">'organized input'!C187</f>
        <v xml:space="preserve"> Face=0xa7</v>
      </c>
      <c r="C63" t="str">
        <f ca="1">'organized input'!D187</f>
        <v xml:space="preserve"> #72</v>
      </c>
      <c r="D63">
        <f ca="1">'organized input'!E187</f>
        <v>25</v>
      </c>
      <c r="E63">
        <f ca="1">'organized input'!F187</f>
        <v>31</v>
      </c>
      <c r="F63">
        <f ca="1">'organized input'!G187</f>
        <v>38</v>
      </c>
      <c r="G63">
        <f ca="1">'organized input'!H187</f>
        <v>50</v>
      </c>
      <c r="H63">
        <f ca="1">'organized input'!I187</f>
        <v>19</v>
      </c>
      <c r="I63">
        <f ca="1">'organized input'!J187</f>
        <v>50</v>
      </c>
    </row>
    <row r="64" spans="1:9">
      <c r="A64" t="str">
        <f ca="1">'organized input'!B188</f>
        <v xml:space="preserve"> tony TOLBERT</v>
      </c>
      <c r="B64" t="str">
        <f ca="1">'organized input'!C188</f>
        <v xml:space="preserve"> Face=0xc0</v>
      </c>
      <c r="C64" t="str">
        <f ca="1">'organized input'!D188</f>
        <v xml:space="preserve"> #92</v>
      </c>
      <c r="D64">
        <f ca="1">'organized input'!E188</f>
        <v>25</v>
      </c>
      <c r="E64">
        <f ca="1">'organized input'!F188</f>
        <v>31</v>
      </c>
      <c r="F64">
        <f ca="1">'organized input'!G188</f>
        <v>38</v>
      </c>
      <c r="G64">
        <f ca="1">'organized input'!H188</f>
        <v>50</v>
      </c>
      <c r="H64">
        <f ca="1">'organized input'!I188</f>
        <v>19</v>
      </c>
      <c r="I64">
        <f ca="1">'organized input'!J188</f>
        <v>56</v>
      </c>
    </row>
    <row r="65" spans="1:9">
      <c r="A65" t="str">
        <f ca="1">'organized input'!B194</f>
        <v xml:space="preserve"> kevin FAGAN</v>
      </c>
      <c r="B65" t="str">
        <f ca="1">'organized input'!C194</f>
        <v xml:space="preserve"> Face=0x38</v>
      </c>
      <c r="C65" t="str">
        <f ca="1">'organized input'!D194</f>
        <v xml:space="preserve"> #75</v>
      </c>
      <c r="D65">
        <f ca="1">'organized input'!E194</f>
        <v>25</v>
      </c>
      <c r="E65">
        <f ca="1">'organized input'!F194</f>
        <v>31</v>
      </c>
      <c r="F65">
        <f ca="1">'organized input'!G194</f>
        <v>38</v>
      </c>
      <c r="G65">
        <f ca="1">'organized input'!H194</f>
        <v>50</v>
      </c>
      <c r="H65">
        <f ca="1">'organized input'!I194</f>
        <v>19</v>
      </c>
      <c r="I65">
        <f ca="1">'organized input'!J194</f>
        <v>44</v>
      </c>
    </row>
    <row r="66" spans="1:9">
      <c r="A66" t="str">
        <f ca="1">'organized input'!B197</f>
        <v xml:space="preserve"> tim GREEN</v>
      </c>
      <c r="B66" t="str">
        <f ca="1">'organized input'!C197</f>
        <v xml:space="preserve"> Face=0x10</v>
      </c>
      <c r="C66" t="str">
        <f ca="1">'organized input'!D197</f>
        <v xml:space="preserve"> #99</v>
      </c>
      <c r="D66">
        <f ca="1">'organized input'!E197</f>
        <v>25</v>
      </c>
      <c r="E66">
        <f ca="1">'organized input'!F197</f>
        <v>31</v>
      </c>
      <c r="F66">
        <f ca="1">'organized input'!G197</f>
        <v>38</v>
      </c>
      <c r="G66">
        <f ca="1">'organized input'!H197</f>
        <v>50</v>
      </c>
      <c r="H66">
        <f ca="1">'organized input'!I197</f>
        <v>19</v>
      </c>
      <c r="I66">
        <f ca="1">'organized input'!J197</f>
        <v>56</v>
      </c>
    </row>
    <row r="67" spans="1:9">
      <c r="A67" t="str">
        <f ca="1">'organized input'!B114</f>
        <v xml:space="preserve"> leon SEALS</v>
      </c>
      <c r="B67" t="str">
        <f ca="1">'organized input'!C114</f>
        <v xml:space="preserve"> Face=0xac</v>
      </c>
      <c r="C67" t="str">
        <f ca="1">'organized input'!D114</f>
        <v xml:space="preserve"> #96</v>
      </c>
      <c r="D67">
        <f ca="1">'organized input'!E114</f>
        <v>25</v>
      </c>
      <c r="E67">
        <f ca="1">'organized input'!F114</f>
        <v>31</v>
      </c>
      <c r="F67">
        <f ca="1">'organized input'!G114</f>
        <v>38</v>
      </c>
      <c r="G67">
        <f ca="1">'organized input'!H114</f>
        <v>44</v>
      </c>
      <c r="H67">
        <f ca="1">'organized input'!I114</f>
        <v>31</v>
      </c>
      <c r="I67">
        <f ca="1">'organized input'!J114</f>
        <v>50</v>
      </c>
    </row>
    <row r="68" spans="1:9">
      <c r="A68" t="str">
        <f ca="1">'organized input'!B119</f>
        <v xml:space="preserve"> skip MCCLENDON</v>
      </c>
      <c r="B68" t="str">
        <f ca="1">'organized input'!C119</f>
        <v xml:space="preserve"> Face=0x86</v>
      </c>
      <c r="C68" t="str">
        <f ca="1">'organized input'!D119</f>
        <v xml:space="preserve"> #72</v>
      </c>
      <c r="D68">
        <f ca="1">'organized input'!E119</f>
        <v>25</v>
      </c>
      <c r="E68">
        <f ca="1">'organized input'!F119</f>
        <v>31</v>
      </c>
      <c r="F68">
        <f ca="1">'organized input'!G119</f>
        <v>38</v>
      </c>
      <c r="G68">
        <f ca="1">'organized input'!H119</f>
        <v>44</v>
      </c>
      <c r="H68">
        <f ca="1">'organized input'!I119</f>
        <v>19</v>
      </c>
      <c r="I68">
        <f ca="1">'organized input'!J119</f>
        <v>31</v>
      </c>
    </row>
    <row r="69" spans="1:9">
      <c r="A69" t="str">
        <f ca="1">'organized input'!B122</f>
        <v xml:space="preserve"> keith WILLIS</v>
      </c>
      <c r="B69" t="str">
        <f ca="1">'organized input'!C122</f>
        <v xml:space="preserve"> Face=0x93</v>
      </c>
      <c r="C69" t="str">
        <f ca="1">'organized input'!D122</f>
        <v xml:space="preserve"> #93</v>
      </c>
      <c r="D69">
        <f ca="1">'organized input'!E122</f>
        <v>25</v>
      </c>
      <c r="E69">
        <f ca="1">'organized input'!F122</f>
        <v>38</v>
      </c>
      <c r="F69">
        <f ca="1">'organized input'!G122</f>
        <v>44</v>
      </c>
      <c r="G69">
        <f ca="1">'organized input'!H122</f>
        <v>44</v>
      </c>
      <c r="H69">
        <f ca="1">'organized input'!I122</f>
        <v>19</v>
      </c>
      <c r="I69">
        <f ca="1">'organized input'!J122</f>
        <v>56</v>
      </c>
    </row>
    <row r="70" spans="1:9">
      <c r="A70" t="str">
        <f ca="1">'organized input'!B135</f>
        <v xml:space="preserve"> matt BROCK</v>
      </c>
      <c r="B70" t="str">
        <f ca="1">'organized input'!C135</f>
        <v xml:space="preserve"> Face=0x9</v>
      </c>
      <c r="C70" t="str">
        <f ca="1">'organized input'!D135</f>
        <v xml:space="preserve"> #62</v>
      </c>
      <c r="D70">
        <f ca="1">'organized input'!E135</f>
        <v>25</v>
      </c>
      <c r="E70">
        <f ca="1">'organized input'!F135</f>
        <v>31</v>
      </c>
      <c r="F70">
        <f ca="1">'organized input'!G135</f>
        <v>38</v>
      </c>
      <c r="G70">
        <f ca="1">'organized input'!H135</f>
        <v>44</v>
      </c>
      <c r="H70">
        <f ca="1">'organized input'!I135</f>
        <v>19</v>
      </c>
      <c r="I70">
        <f ca="1">'organized input'!J135</f>
        <v>44</v>
      </c>
    </row>
    <row r="71" spans="1:9">
      <c r="A71" t="str">
        <f ca="1">'organized input'!B139</f>
        <v xml:space="preserve"> doug REED</v>
      </c>
      <c r="B71" t="str">
        <f ca="1">'organized input'!C139</f>
        <v xml:space="preserve"> Face=0x88</v>
      </c>
      <c r="C71" t="str">
        <f ca="1">'organized input'!D139</f>
        <v xml:space="preserve"> #93</v>
      </c>
      <c r="D71">
        <f ca="1">'organized input'!E139</f>
        <v>25</v>
      </c>
      <c r="E71">
        <f ca="1">'organized input'!F139</f>
        <v>31</v>
      </c>
      <c r="F71">
        <f ca="1">'organized input'!G139</f>
        <v>38</v>
      </c>
      <c r="G71">
        <f ca="1">'organized input'!H139</f>
        <v>44</v>
      </c>
      <c r="H71">
        <f ca="1">'organized input'!I139</f>
        <v>19</v>
      </c>
      <c r="I71">
        <f ca="1">'organized input'!J139</f>
        <v>44</v>
      </c>
    </row>
    <row r="72" spans="1:9">
      <c r="A72" t="str">
        <f ca="1">'organized input'!B140</f>
        <v xml:space="preserve"> wayne MARTIN</v>
      </c>
      <c r="B72" t="str">
        <f ca="1">'organized input'!C140</f>
        <v xml:space="preserve"> Face=0x99</v>
      </c>
      <c r="C72" t="str">
        <f ca="1">'organized input'!D140</f>
        <v xml:space="preserve"> #93</v>
      </c>
      <c r="D72">
        <f ca="1">'organized input'!E140</f>
        <v>25</v>
      </c>
      <c r="E72">
        <f ca="1">'organized input'!F140</f>
        <v>31</v>
      </c>
      <c r="F72">
        <f ca="1">'organized input'!G140</f>
        <v>38</v>
      </c>
      <c r="G72">
        <f ca="1">'organized input'!H140</f>
        <v>44</v>
      </c>
      <c r="H72">
        <f ca="1">'organized input'!I140</f>
        <v>19</v>
      </c>
      <c r="I72">
        <f ca="1">'organized input'!J140</f>
        <v>44</v>
      </c>
    </row>
    <row r="73" spans="1:9">
      <c r="A73" t="str">
        <f ca="1">'organized input'!B146</f>
        <v xml:space="preserve"> scott MERSEREAU</v>
      </c>
      <c r="B73" t="str">
        <f ca="1">'organized input'!C146</f>
        <v xml:space="preserve"> Face=0x48</v>
      </c>
      <c r="C73" t="str">
        <f ca="1">'organized input'!D146</f>
        <v xml:space="preserve"> #94</v>
      </c>
      <c r="D73">
        <f ca="1">'organized input'!E146</f>
        <v>25</v>
      </c>
      <c r="E73">
        <f ca="1">'organized input'!F146</f>
        <v>31</v>
      </c>
      <c r="F73">
        <f ca="1">'organized input'!G146</f>
        <v>31</v>
      </c>
      <c r="G73">
        <f ca="1">'organized input'!H146</f>
        <v>44</v>
      </c>
      <c r="H73">
        <f ca="1">'organized input'!I146</f>
        <v>19</v>
      </c>
      <c r="I73">
        <f ca="1">'organized input'!J146</f>
        <v>31</v>
      </c>
    </row>
    <row r="74" spans="1:9">
      <c r="A74" t="str">
        <f ca="1">'organized input'!B147</f>
        <v xml:space="preserve"> tim KRUMRIE</v>
      </c>
      <c r="B74" t="str">
        <f ca="1">'organized input'!C147</f>
        <v xml:space="preserve"> Face=0x43</v>
      </c>
      <c r="C74" t="str">
        <f ca="1">'organized input'!D147</f>
        <v xml:space="preserve"> #69</v>
      </c>
      <c r="D74">
        <f ca="1">'organized input'!E147</f>
        <v>25</v>
      </c>
      <c r="E74">
        <f ca="1">'organized input'!F147</f>
        <v>31</v>
      </c>
      <c r="F74">
        <f ca="1">'organized input'!G147</f>
        <v>38</v>
      </c>
      <c r="G74">
        <f ca="1">'organized input'!H147</f>
        <v>44</v>
      </c>
      <c r="H74">
        <f ca="1">'organized input'!I147</f>
        <v>19</v>
      </c>
      <c r="I74">
        <f ca="1">'organized input'!J147</f>
        <v>19</v>
      </c>
    </row>
    <row r="75" spans="1:9">
      <c r="A75" t="str">
        <f ca="1">'organized input'!B151</f>
        <v xml:space="preserve"> greg KRAGEN</v>
      </c>
      <c r="B75" t="str">
        <f ca="1">'organized input'!C151</f>
        <v xml:space="preserve"> Face=0x43</v>
      </c>
      <c r="C75" t="str">
        <f ca="1">'organized input'!D151</f>
        <v xml:space="preserve"> #71</v>
      </c>
      <c r="D75">
        <f ca="1">'organized input'!E151</f>
        <v>25</v>
      </c>
      <c r="E75">
        <f ca="1">'organized input'!F151</f>
        <v>31</v>
      </c>
      <c r="F75">
        <f ca="1">'organized input'!G151</f>
        <v>31</v>
      </c>
      <c r="G75">
        <f ca="1">'organized input'!H151</f>
        <v>44</v>
      </c>
      <c r="H75">
        <f ca="1">'organized input'!I151</f>
        <v>19</v>
      </c>
      <c r="I75">
        <f ca="1">'organized input'!J151</f>
        <v>31</v>
      </c>
    </row>
    <row r="76" spans="1:9">
      <c r="A76" t="str">
        <f ca="1">'organized input'!B155</f>
        <v xml:space="preserve"> joe NASH</v>
      </c>
      <c r="B76" t="str">
        <f ca="1">'organized input'!C155</f>
        <v xml:space="preserve"> Face=0x51</v>
      </c>
      <c r="C76" t="str">
        <f ca="1">'organized input'!D155</f>
        <v xml:space="preserve"> #72</v>
      </c>
      <c r="D76">
        <f ca="1">'organized input'!E155</f>
        <v>25</v>
      </c>
      <c r="E76">
        <f ca="1">'organized input'!F155</f>
        <v>31</v>
      </c>
      <c r="F76">
        <f ca="1">'organized input'!G155</f>
        <v>38</v>
      </c>
      <c r="G76">
        <f ca="1">'organized input'!H155</f>
        <v>44</v>
      </c>
      <c r="H76">
        <f ca="1">'organized input'!I155</f>
        <v>19</v>
      </c>
      <c r="I76">
        <f ca="1">'organized input'!J155</f>
        <v>31</v>
      </c>
    </row>
    <row r="77" spans="1:9">
      <c r="A77" t="str">
        <f ca="1">'organized input'!B159</f>
        <v xml:space="preserve"> jim WAHLER</v>
      </c>
      <c r="B77" t="str">
        <f ca="1">'organized input'!C159</f>
        <v xml:space="preserve"> Face=0x1e</v>
      </c>
      <c r="C77" t="str">
        <f ca="1">'organized input'!D159</f>
        <v xml:space="preserve"> #66</v>
      </c>
      <c r="D77">
        <f ca="1">'organized input'!E159</f>
        <v>25</v>
      </c>
      <c r="E77">
        <f ca="1">'organized input'!F159</f>
        <v>31</v>
      </c>
      <c r="F77">
        <f ca="1">'organized input'!G159</f>
        <v>38</v>
      </c>
      <c r="G77">
        <f ca="1">'organized input'!H159</f>
        <v>44</v>
      </c>
      <c r="H77">
        <f ca="1">'organized input'!I159</f>
        <v>19</v>
      </c>
      <c r="I77">
        <f ca="1">'organized input'!J159</f>
        <v>44</v>
      </c>
    </row>
    <row r="78" spans="1:9">
      <c r="A78" t="str">
        <f ca="1">'organized input'!B174</f>
        <v xml:space="preserve"> jeff LAGEMAN</v>
      </c>
      <c r="B78" t="str">
        <f ca="1">'organized input'!C174</f>
        <v xml:space="preserve"> Face=0x44</v>
      </c>
      <c r="C78" t="str">
        <f ca="1">'organized input'!D174</f>
        <v xml:space="preserve"> #56</v>
      </c>
      <c r="D78">
        <f ca="1">'organized input'!E174</f>
        <v>25</v>
      </c>
      <c r="E78">
        <f ca="1">'organized input'!F174</f>
        <v>31</v>
      </c>
      <c r="F78">
        <f ca="1">'organized input'!G174</f>
        <v>31</v>
      </c>
      <c r="G78">
        <f ca="1">'organized input'!H174</f>
        <v>44</v>
      </c>
      <c r="H78">
        <f ca="1">'organized input'!I174</f>
        <v>19</v>
      </c>
      <c r="I78">
        <f ca="1">'organized input'!J174</f>
        <v>31</v>
      </c>
    </row>
    <row r="79" spans="1:9">
      <c r="A79" t="str">
        <f ca="1">'organized input'!B179</f>
        <v xml:space="preserve"> ron HOLMES</v>
      </c>
      <c r="B79" t="str">
        <f ca="1">'organized input'!C179</f>
        <v xml:space="preserve"> Face=0x88</v>
      </c>
      <c r="C79" t="str">
        <f ca="1">'organized input'!D179</f>
        <v xml:space="preserve"> #90</v>
      </c>
      <c r="D79">
        <f ca="1">'organized input'!E179</f>
        <v>25</v>
      </c>
      <c r="E79">
        <f ca="1">'organized input'!F179</f>
        <v>31</v>
      </c>
      <c r="F79">
        <f ca="1">'organized input'!G179</f>
        <v>38</v>
      </c>
      <c r="G79">
        <f ca="1">'organized input'!H179</f>
        <v>44</v>
      </c>
      <c r="H79">
        <f ca="1">'organized input'!I179</f>
        <v>19</v>
      </c>
      <c r="I79">
        <f ca="1">'organized input'!J179</f>
        <v>31</v>
      </c>
    </row>
    <row r="80" spans="1:9">
      <c r="A80" t="str">
        <f ca="1">'organized input'!B180</f>
        <v xml:space="preserve"> bill MAAS</v>
      </c>
      <c r="B80" t="str">
        <f ca="1">'organized input'!C180</f>
        <v xml:space="preserve"> Face=0x48</v>
      </c>
      <c r="C80" t="str">
        <f ca="1">'organized input'!D180</f>
        <v xml:space="preserve"> #63</v>
      </c>
      <c r="D80">
        <f ca="1">'organized input'!E180</f>
        <v>25</v>
      </c>
      <c r="E80">
        <f ca="1">'organized input'!F180</f>
        <v>38</v>
      </c>
      <c r="F80">
        <f ca="1">'organized input'!G180</f>
        <v>44</v>
      </c>
      <c r="G80">
        <f ca="1">'organized input'!H180</f>
        <v>44</v>
      </c>
      <c r="H80">
        <f ca="1">'organized input'!I180</f>
        <v>19</v>
      </c>
      <c r="I80">
        <f ca="1">'organized input'!J180</f>
        <v>44</v>
      </c>
    </row>
    <row r="81" spans="1:9">
      <c r="A81" t="str">
        <f ca="1">'organized input'!B184</f>
        <v xml:space="preserve"> markus KOCH</v>
      </c>
      <c r="B81" t="str">
        <f ca="1">'organized input'!C184</f>
        <v xml:space="preserve"> Face=0x43</v>
      </c>
      <c r="C81" t="str">
        <f ca="1">'organized input'!D184</f>
        <v xml:space="preserve"> #74</v>
      </c>
      <c r="D81">
        <f ca="1">'organized input'!E184</f>
        <v>25</v>
      </c>
      <c r="E81">
        <f ca="1">'organized input'!F184</f>
        <v>38</v>
      </c>
      <c r="F81">
        <f ca="1">'organized input'!G184</f>
        <v>44</v>
      </c>
      <c r="G81">
        <f ca="1">'organized input'!H184</f>
        <v>44</v>
      </c>
      <c r="H81">
        <f ca="1">'organized input'!I184</f>
        <v>19</v>
      </c>
      <c r="I81">
        <f ca="1">'organized input'!J184</f>
        <v>38</v>
      </c>
    </row>
    <row r="82" spans="1:9">
      <c r="A82" t="str">
        <f ca="1">'organized input'!B191</f>
        <v xml:space="preserve"> robert BROWN</v>
      </c>
      <c r="B82" t="str">
        <f ca="1">'organized input'!C191</f>
        <v xml:space="preserve"> Face=0xa8</v>
      </c>
      <c r="C82" t="str">
        <f ca="1">'organized input'!D191</f>
        <v xml:space="preserve"> #93</v>
      </c>
      <c r="D82">
        <f ca="1">'organized input'!E191</f>
        <v>25</v>
      </c>
      <c r="E82">
        <f ca="1">'organized input'!F191</f>
        <v>31</v>
      </c>
      <c r="F82">
        <f ca="1">'organized input'!G191</f>
        <v>38</v>
      </c>
      <c r="G82">
        <f ca="1">'organized input'!H191</f>
        <v>38</v>
      </c>
      <c r="H82">
        <f ca="1">'organized input'!I191</f>
        <v>19</v>
      </c>
      <c r="I82">
        <f ca="1">'organized input'!J191</f>
        <v>44</v>
      </c>
    </row>
    <row r="83" spans="1:9">
      <c r="A83" t="str">
        <f ca="1">'organized input'!B195</f>
        <v xml:space="preserve"> brian SMITH</v>
      </c>
      <c r="B83" t="str">
        <f ca="1">'organized input'!C195</f>
        <v xml:space="preserve"> Face=0xc0</v>
      </c>
      <c r="C83" t="str">
        <f ca="1">'organized input'!D195</f>
        <v xml:space="preserve"> #96</v>
      </c>
      <c r="D83">
        <f ca="1">'organized input'!E195</f>
        <v>25</v>
      </c>
      <c r="E83">
        <f ca="1">'organized input'!F195</f>
        <v>31</v>
      </c>
      <c r="F83">
        <f ca="1">'organized input'!G195</f>
        <v>38</v>
      </c>
      <c r="G83">
        <f ca="1">'organized input'!H195</f>
        <v>38</v>
      </c>
      <c r="H83">
        <f ca="1">'organized input'!I195</f>
        <v>19</v>
      </c>
      <c r="I83">
        <f ca="1">'organized input'!J195</f>
        <v>31</v>
      </c>
    </row>
    <row r="84" spans="1:9">
      <c r="A84" t="str">
        <f ca="1">'organized input'!B134</f>
        <v xml:space="preserve"> keith FERGUSON</v>
      </c>
      <c r="B84" t="str">
        <f ca="1">'organized input'!C134</f>
        <v xml:space="preserve"> Face=0xc7</v>
      </c>
      <c r="C84" t="str">
        <f ca="1">'organized input'!D134</f>
        <v xml:space="preserve"> #77</v>
      </c>
      <c r="D84">
        <f ca="1">'organized input'!E134</f>
        <v>25</v>
      </c>
      <c r="E84">
        <f ca="1">'organized input'!F134</f>
        <v>31</v>
      </c>
      <c r="F84">
        <f ca="1">'organized input'!G134</f>
        <v>25</v>
      </c>
      <c r="G84">
        <f ca="1">'organized input'!H134</f>
        <v>31</v>
      </c>
      <c r="H84">
        <f ca="1">'organized input'!I134</f>
        <v>19</v>
      </c>
      <c r="I84">
        <f ca="1">'organized input'!J134</f>
        <v>31</v>
      </c>
    </row>
    <row r="85" spans="1:9">
      <c r="A85" t="str">
        <f ca="1">'organized input'!B193</f>
        <v xml:space="preserve"> jim SKOW</v>
      </c>
      <c r="B85" t="str">
        <f ca="1">'organized input'!C193</f>
        <v xml:space="preserve"> Face=0x43</v>
      </c>
      <c r="C85" t="str">
        <f ca="1">'organized input'!D193</f>
        <v xml:space="preserve"> #71</v>
      </c>
      <c r="D85">
        <f ca="1">'organized input'!E193</f>
        <v>25</v>
      </c>
      <c r="E85">
        <f ca="1">'organized input'!F193</f>
        <v>31</v>
      </c>
      <c r="F85">
        <f ca="1">'organized input'!G193</f>
        <v>38</v>
      </c>
      <c r="G85">
        <f ca="1">'organized input'!H193</f>
        <v>31</v>
      </c>
      <c r="H85">
        <f ca="1">'organized input'!I193</f>
        <v>19</v>
      </c>
      <c r="I85">
        <f ca="1">'organized input'!J193</f>
        <v>44</v>
      </c>
    </row>
    <row r="87" spans="1:9">
      <c r="A87" t="s">
        <v>1672</v>
      </c>
      <c r="D87" s="1">
        <f t="shared" ref="D87:I87" si="0">AVERAGE(D2:D85)</f>
        <v>27.845238095238095</v>
      </c>
      <c r="E87" s="1">
        <f t="shared" si="0"/>
        <v>36.571428571428569</v>
      </c>
      <c r="F87" s="1">
        <f t="shared" si="0"/>
        <v>41.11904761904762</v>
      </c>
      <c r="G87" s="1">
        <f t="shared" si="0"/>
        <v>52.428571428571431</v>
      </c>
      <c r="H87" s="1">
        <f t="shared" si="0"/>
        <v>20.583333333333332</v>
      </c>
      <c r="I87" s="1">
        <f t="shared" si="0"/>
        <v>49.011904761904759</v>
      </c>
    </row>
    <row r="88" spans="1:9">
      <c r="A88" t="s">
        <v>1678</v>
      </c>
      <c r="D88" s="2">
        <f t="shared" ref="D88:I88" si="1">STDEVP(D2:D85)</f>
        <v>4.7696811504170791</v>
      </c>
      <c r="E88" s="2">
        <f t="shared" si="1"/>
        <v>7.7632923095161885</v>
      </c>
      <c r="F88" s="2">
        <f t="shared" si="1"/>
        <v>9.0743027567710097</v>
      </c>
      <c r="G88" s="2">
        <f t="shared" si="1"/>
        <v>8.5192858440433259</v>
      </c>
      <c r="H88" s="2">
        <f t="shared" si="1"/>
        <v>4.4164420428055342</v>
      </c>
      <c r="I88" s="2">
        <f t="shared" si="1"/>
        <v>15.302889586781165</v>
      </c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16"/>
  <sheetViews>
    <sheetView workbookViewId="0">
      <selection activeCell="L113" sqref="A2:L113"/>
    </sheetView>
  </sheetViews>
  <sheetFormatPr defaultRowHeight="15"/>
  <cols>
    <col min="1" max="1" width="14.85546875" bestFit="1" customWidth="1"/>
  </cols>
  <sheetData>
    <row r="2" spans="1:17">
      <c r="A2" t="str">
        <f ca="1">'organized input'!B327</f>
        <v xml:space="preserve"> lawrence TAYLOR</v>
      </c>
      <c r="B2" t="str">
        <f ca="1">'organized input'!C327</f>
        <v xml:space="preserve"> Face=0xcf</v>
      </c>
      <c r="C2" t="str">
        <f ca="1">'organized input'!D327</f>
        <v xml:space="preserve"> #56</v>
      </c>
      <c r="D2">
        <f ca="1">'organized input'!E327</f>
        <v>44</v>
      </c>
      <c r="E2">
        <f ca="1">'organized input'!F327</f>
        <v>56</v>
      </c>
      <c r="F2">
        <f ca="1">'organized input'!G327</f>
        <v>69</v>
      </c>
      <c r="G2">
        <f ca="1">'organized input'!H327</f>
        <v>75</v>
      </c>
      <c r="H2">
        <f ca="1">'organized input'!I327</f>
        <v>31</v>
      </c>
      <c r="I2">
        <f ca="1">'organized input'!J327</f>
        <v>81</v>
      </c>
      <c r="L2" s="2">
        <f t="shared" ref="L2:L33" si="0">IF(Q$3=0,0.3*D2+0.3*E2+0.05*F2+0.05*G2+0.4*(H2/2),E2+F2+0.5*G2+0.5*H2+3*I2)</f>
        <v>43.400000000000006</v>
      </c>
    </row>
    <row r="3" spans="1:17">
      <c r="A3" t="str">
        <f ca="1">'organized input'!B322</f>
        <v xml:space="preserve"> derrick THOMAS</v>
      </c>
      <c r="B3" t="str">
        <f ca="1">'organized input'!C322</f>
        <v xml:space="preserve"> Face=0x8e</v>
      </c>
      <c r="C3" t="str">
        <f ca="1">'organized input'!D322</f>
        <v xml:space="preserve"> #58</v>
      </c>
      <c r="D3">
        <f ca="1">'organized input'!E322</f>
        <v>44</v>
      </c>
      <c r="E3">
        <f ca="1">'organized input'!F322</f>
        <v>56</v>
      </c>
      <c r="F3">
        <f ca="1">'organized input'!G322</f>
        <v>63</v>
      </c>
      <c r="G3">
        <f ca="1">'organized input'!H322</f>
        <v>69</v>
      </c>
      <c r="H3">
        <f ca="1">'organized input'!I322</f>
        <v>19</v>
      </c>
      <c r="I3">
        <f ca="1">'organized input'!J322</f>
        <v>81</v>
      </c>
      <c r="L3" s="2">
        <f t="shared" si="0"/>
        <v>40.4</v>
      </c>
      <c r="Q3">
        <v>0</v>
      </c>
    </row>
    <row r="4" spans="1:17">
      <c r="A4" t="str">
        <f ca="1">'organized input'!B320</f>
        <v xml:space="preserve"> greg LLOYD</v>
      </c>
      <c r="B4" t="str">
        <f ca="1">'organized input'!C320</f>
        <v xml:space="preserve"> Face=0x96</v>
      </c>
      <c r="C4" t="str">
        <f ca="1">'organized input'!D320</f>
        <v xml:space="preserve"> #95</v>
      </c>
      <c r="D4">
        <f ca="1">'organized input'!E320</f>
        <v>38</v>
      </c>
      <c r="E4">
        <f ca="1">'organized input'!F320</f>
        <v>50</v>
      </c>
      <c r="F4">
        <f ca="1">'organized input'!G320</f>
        <v>56</v>
      </c>
      <c r="G4">
        <f ca="1">'organized input'!H320</f>
        <v>63</v>
      </c>
      <c r="H4">
        <f ca="1">'organized input'!I320</f>
        <v>31</v>
      </c>
      <c r="I4">
        <f ca="1">'organized input'!J320</f>
        <v>69</v>
      </c>
      <c r="L4" s="2">
        <f t="shared" si="0"/>
        <v>38.550000000000004</v>
      </c>
    </row>
    <row r="5" spans="1:17">
      <c r="A5" t="str">
        <f ca="1">'organized input'!B238</f>
        <v xml:space="preserve"> percy SNOW</v>
      </c>
      <c r="B5" t="str">
        <f ca="1">'organized input'!C238</f>
        <v xml:space="preserve"> Face=0xa1</v>
      </c>
      <c r="C5" t="str">
        <f ca="1">'organized input'!D238</f>
        <v xml:space="preserve"> #59</v>
      </c>
      <c r="D5">
        <f ca="1">'organized input'!E238</f>
        <v>38</v>
      </c>
      <c r="E5">
        <f ca="1">'organized input'!F238</f>
        <v>50</v>
      </c>
      <c r="F5">
        <f ca="1">'organized input'!G238</f>
        <v>56</v>
      </c>
      <c r="G5">
        <f ca="1">'organized input'!H238</f>
        <v>56</v>
      </c>
      <c r="H5">
        <f ca="1">'organized input'!I238</f>
        <v>31</v>
      </c>
      <c r="I5">
        <f ca="1">'organized input'!J238</f>
        <v>50</v>
      </c>
      <c r="L5" s="2">
        <f t="shared" si="0"/>
        <v>38.200000000000003</v>
      </c>
    </row>
    <row r="6" spans="1:17">
      <c r="A6" t="str">
        <f ca="1">'organized input'!B332</f>
        <v xml:space="preserve"> michael COFER</v>
      </c>
      <c r="B6" t="str">
        <f ca="1">'organized input'!C332</f>
        <v xml:space="preserve"> Face=0xbf</v>
      </c>
      <c r="C6" t="str">
        <f ca="1">'organized input'!D332</f>
        <v xml:space="preserve"> #55</v>
      </c>
      <c r="D6">
        <f ca="1">'organized input'!E332</f>
        <v>38</v>
      </c>
      <c r="E6">
        <f ca="1">'organized input'!F332</f>
        <v>50</v>
      </c>
      <c r="F6">
        <f ca="1">'organized input'!G332</f>
        <v>56</v>
      </c>
      <c r="G6">
        <f ca="1">'organized input'!H332</f>
        <v>50</v>
      </c>
      <c r="H6">
        <f ca="1">'organized input'!I332</f>
        <v>31</v>
      </c>
      <c r="I6">
        <f ca="1">'organized input'!J332</f>
        <v>56</v>
      </c>
      <c r="L6" s="2">
        <f t="shared" si="0"/>
        <v>37.9</v>
      </c>
    </row>
    <row r="7" spans="1:17">
      <c r="A7" t="str">
        <f ca="1">'organized input'!B288</f>
        <v xml:space="preserve"> dennis BYRD</v>
      </c>
      <c r="B7" t="str">
        <f ca="1">'organized input'!C288</f>
        <v xml:space="preserve"> Face=0x21</v>
      </c>
      <c r="C7" t="str">
        <f ca="1">'organized input'!D288</f>
        <v xml:space="preserve"> #90</v>
      </c>
      <c r="D7">
        <f ca="1">'organized input'!E288</f>
        <v>38</v>
      </c>
      <c r="E7">
        <f ca="1">'organized input'!F288</f>
        <v>50</v>
      </c>
      <c r="F7">
        <f ca="1">'organized input'!G288</f>
        <v>56</v>
      </c>
      <c r="G7">
        <f ca="1">'organized input'!H288</f>
        <v>69</v>
      </c>
      <c r="H7">
        <f ca="1">'organized input'!I288</f>
        <v>25</v>
      </c>
      <c r="I7">
        <f ca="1">'organized input'!J288</f>
        <v>69</v>
      </c>
      <c r="L7" s="2">
        <f t="shared" si="0"/>
        <v>37.65</v>
      </c>
    </row>
    <row r="8" spans="1:17">
      <c r="A8" t="str">
        <f ca="1">'organized input'!B230</f>
        <v xml:space="preserve"> john OFFERDAHL</v>
      </c>
      <c r="B8" t="str">
        <f ca="1">'organized input'!C230</f>
        <v xml:space="preserve"> Face=0x32</v>
      </c>
      <c r="C8" t="str">
        <f ca="1">'organized input'!D230</f>
        <v xml:space="preserve"> #56</v>
      </c>
      <c r="D8">
        <f ca="1">'organized input'!E230</f>
        <v>38</v>
      </c>
      <c r="E8">
        <f ca="1">'organized input'!F230</f>
        <v>50</v>
      </c>
      <c r="F8">
        <f ca="1">'organized input'!G230</f>
        <v>56</v>
      </c>
      <c r="G8">
        <f ca="1">'organized input'!H230</f>
        <v>44</v>
      </c>
      <c r="H8">
        <f ca="1">'organized input'!I230</f>
        <v>31</v>
      </c>
      <c r="I8">
        <f ca="1">'organized input'!J230</f>
        <v>50</v>
      </c>
      <c r="L8" s="2">
        <f t="shared" si="0"/>
        <v>37.6</v>
      </c>
    </row>
    <row r="9" spans="1:17">
      <c r="A9" t="str">
        <f ca="1">'organized input'!B232</f>
        <v xml:space="preserve"> kyle CLIFTON</v>
      </c>
      <c r="B9" t="str">
        <f ca="1">'organized input'!C232</f>
        <v xml:space="preserve"> Face=0x10</v>
      </c>
      <c r="C9" t="str">
        <f ca="1">'organized input'!D232</f>
        <v xml:space="preserve"> #59</v>
      </c>
      <c r="D9">
        <f ca="1">'organized input'!E232</f>
        <v>31</v>
      </c>
      <c r="E9">
        <f ca="1">'organized input'!F232</f>
        <v>44</v>
      </c>
      <c r="F9">
        <f ca="1">'organized input'!G232</f>
        <v>50</v>
      </c>
      <c r="G9">
        <f ca="1">'organized input'!H232</f>
        <v>50</v>
      </c>
      <c r="H9">
        <f ca="1">'organized input'!I232</f>
        <v>50</v>
      </c>
      <c r="I9">
        <f ca="1">'organized input'!J232</f>
        <v>44</v>
      </c>
      <c r="L9" s="2">
        <f t="shared" si="0"/>
        <v>37.5</v>
      </c>
    </row>
    <row r="10" spans="1:17">
      <c r="A10" t="str">
        <f ca="1">'organized input'!B299</f>
        <v xml:space="preserve"> pepper JOHNSON</v>
      </c>
      <c r="B10" t="str">
        <f ca="1">'organized input'!C299</f>
        <v xml:space="preserve"> Face=0x9c</v>
      </c>
      <c r="C10" t="str">
        <f ca="1">'organized input'!D299</f>
        <v xml:space="preserve"> #52</v>
      </c>
      <c r="D10">
        <f ca="1">'organized input'!E299</f>
        <v>38</v>
      </c>
      <c r="E10">
        <f ca="1">'organized input'!F299</f>
        <v>44</v>
      </c>
      <c r="F10">
        <f ca="1">'organized input'!G299</f>
        <v>56</v>
      </c>
      <c r="G10">
        <f ca="1">'organized input'!H299</f>
        <v>69</v>
      </c>
      <c r="H10">
        <f ca="1">'organized input'!I299</f>
        <v>31</v>
      </c>
      <c r="I10">
        <f ca="1">'organized input'!J299</f>
        <v>69</v>
      </c>
      <c r="L10" s="2">
        <f t="shared" si="0"/>
        <v>37.050000000000004</v>
      </c>
    </row>
    <row r="11" spans="1:17">
      <c r="A11" t="str">
        <f ca="1">'organized input'!B247</f>
        <v xml:space="preserve"> mike SINGLETARY</v>
      </c>
      <c r="B11" t="str">
        <f ca="1">'organized input'!C247</f>
        <v xml:space="preserve"> Face=0xa6</v>
      </c>
      <c r="C11" t="str">
        <f ca="1">'organized input'!D247</f>
        <v xml:space="preserve"> #50</v>
      </c>
      <c r="D11">
        <f ca="1">'organized input'!E247</f>
        <v>38</v>
      </c>
      <c r="E11">
        <f ca="1">'organized input'!F247</f>
        <v>50</v>
      </c>
      <c r="F11">
        <f ca="1">'organized input'!G247</f>
        <v>56</v>
      </c>
      <c r="G11">
        <f ca="1">'organized input'!H247</f>
        <v>75</v>
      </c>
      <c r="H11">
        <f ca="1">'organized input'!I247</f>
        <v>19</v>
      </c>
      <c r="I11">
        <f ca="1">'organized input'!J247</f>
        <v>81</v>
      </c>
      <c r="L11" s="2">
        <f t="shared" si="0"/>
        <v>36.75</v>
      </c>
    </row>
    <row r="12" spans="1:17">
      <c r="A12" t="str">
        <f ca="1">'organized input'!B334</f>
        <v xml:space="preserve"> m. MERRIWEATHER</v>
      </c>
      <c r="B12" t="str">
        <f ca="1">'organized input'!C334</f>
        <v xml:space="preserve"> Face=0xab</v>
      </c>
      <c r="C12" t="str">
        <f ca="1">'organized input'!D334</f>
        <v xml:space="preserve"> #57</v>
      </c>
      <c r="D12">
        <f ca="1">'organized input'!E334</f>
        <v>31</v>
      </c>
      <c r="E12">
        <f ca="1">'organized input'!F334</f>
        <v>44</v>
      </c>
      <c r="F12">
        <f ca="1">'organized input'!G334</f>
        <v>50</v>
      </c>
      <c r="G12">
        <f ca="1">'organized input'!H334</f>
        <v>56</v>
      </c>
      <c r="H12">
        <f ca="1">'organized input'!I334</f>
        <v>44</v>
      </c>
      <c r="I12">
        <f ca="1">'organized input'!J334</f>
        <v>69</v>
      </c>
      <c r="L12" s="2">
        <f t="shared" si="0"/>
        <v>36.6</v>
      </c>
    </row>
    <row r="13" spans="1:17">
      <c r="A13" t="str">
        <f ca="1">'organized input'!B256</f>
        <v xml:space="preserve"> c. BENNETT</v>
      </c>
      <c r="B13" t="str">
        <f ca="1">'organized input'!C256</f>
        <v xml:space="preserve"> Face=0x82</v>
      </c>
      <c r="C13" t="str">
        <f ca="1">'organized input'!D256</f>
        <v xml:space="preserve"> #97</v>
      </c>
      <c r="D13">
        <f ca="1">'organized input'!E256</f>
        <v>38</v>
      </c>
      <c r="E13">
        <f ca="1">'organized input'!F256</f>
        <v>50</v>
      </c>
      <c r="F13">
        <f ca="1">'organized input'!G256</f>
        <v>63</v>
      </c>
      <c r="G13">
        <f ca="1">'organized input'!H256</f>
        <v>63</v>
      </c>
      <c r="H13">
        <f ca="1">'organized input'!I256</f>
        <v>19</v>
      </c>
      <c r="I13">
        <f ca="1">'organized input'!J256</f>
        <v>69</v>
      </c>
      <c r="L13" s="2">
        <f t="shared" si="0"/>
        <v>36.499999999999993</v>
      </c>
    </row>
    <row r="14" spans="1:17">
      <c r="A14" t="str">
        <f ca="1">'organized input'!B281</f>
        <v xml:space="preserve"> kevin GREENE</v>
      </c>
      <c r="B14" t="str">
        <f ca="1">'organized input'!C281</f>
        <v xml:space="preserve"> Face=0x43</v>
      </c>
      <c r="C14" t="str">
        <f ca="1">'organized input'!D281</f>
        <v xml:space="preserve"> #91</v>
      </c>
      <c r="D14">
        <f ca="1">'organized input'!E281</f>
        <v>38</v>
      </c>
      <c r="E14">
        <f ca="1">'organized input'!F281</f>
        <v>50</v>
      </c>
      <c r="F14">
        <f ca="1">'organized input'!G281</f>
        <v>56</v>
      </c>
      <c r="G14">
        <f ca="1">'organized input'!H281</f>
        <v>69</v>
      </c>
      <c r="H14">
        <f ca="1">'organized input'!I281</f>
        <v>19</v>
      </c>
      <c r="I14">
        <f ca="1">'organized input'!J281</f>
        <v>69</v>
      </c>
      <c r="L14" s="2">
        <f t="shared" si="0"/>
        <v>36.449999999999996</v>
      </c>
    </row>
    <row r="15" spans="1:17">
      <c r="A15" t="str">
        <f ca="1">'organized input'!B300</f>
        <v xml:space="preserve"> jerome BROWN</v>
      </c>
      <c r="B15" t="str">
        <f ca="1">'organized input'!C300</f>
        <v xml:space="preserve"> Face=0x8d</v>
      </c>
      <c r="C15" t="str">
        <f ca="1">'organized input'!D300</f>
        <v xml:space="preserve"> #99</v>
      </c>
      <c r="D15">
        <f ca="1">'organized input'!E300</f>
        <v>38</v>
      </c>
      <c r="E15">
        <f ca="1">'organized input'!F300</f>
        <v>50</v>
      </c>
      <c r="F15">
        <f ca="1">'organized input'!G300</f>
        <v>56</v>
      </c>
      <c r="G15">
        <f ca="1">'organized input'!H300</f>
        <v>69</v>
      </c>
      <c r="H15">
        <f ca="1">'organized input'!I300</f>
        <v>19</v>
      </c>
      <c r="I15">
        <f ca="1">'organized input'!J300</f>
        <v>63</v>
      </c>
      <c r="L15" s="2">
        <f t="shared" si="0"/>
        <v>36.449999999999996</v>
      </c>
    </row>
    <row r="16" spans="1:17">
      <c r="A16" t="str">
        <f ca="1">'organized input'!B306</f>
        <v xml:space="preserve"> keith MILLARD</v>
      </c>
      <c r="B16" t="str">
        <f ca="1">'organized input'!C306</f>
        <v xml:space="preserve"> Face=0x1e</v>
      </c>
      <c r="C16" t="str">
        <f ca="1">'organized input'!D306</f>
        <v xml:space="preserve"> #75</v>
      </c>
      <c r="D16">
        <f ca="1">'organized input'!E306</f>
        <v>38</v>
      </c>
      <c r="E16">
        <f ca="1">'organized input'!F306</f>
        <v>50</v>
      </c>
      <c r="F16">
        <f ca="1">'organized input'!G306</f>
        <v>56</v>
      </c>
      <c r="G16">
        <f ca="1">'organized input'!H306</f>
        <v>69</v>
      </c>
      <c r="H16">
        <f ca="1">'organized input'!I306</f>
        <v>19</v>
      </c>
      <c r="I16">
        <f ca="1">'organized input'!J306</f>
        <v>81</v>
      </c>
      <c r="L16" s="2">
        <f t="shared" si="0"/>
        <v>36.449999999999996</v>
      </c>
    </row>
    <row r="17" spans="1:12">
      <c r="A17" t="str">
        <f ca="1">'organized input'!B263</f>
        <v xml:space="preserve"> ray CHILDRESS</v>
      </c>
      <c r="B17" t="str">
        <f ca="1">'organized input'!C263</f>
        <v xml:space="preserve"> Face=0xc</v>
      </c>
      <c r="C17" t="str">
        <f ca="1">'organized input'!D263</f>
        <v xml:space="preserve"> #79</v>
      </c>
      <c r="D17">
        <f ca="1">'organized input'!E263</f>
        <v>38</v>
      </c>
      <c r="E17">
        <f ca="1">'organized input'!F263</f>
        <v>50</v>
      </c>
      <c r="F17">
        <f ca="1">'organized input'!G263</f>
        <v>56</v>
      </c>
      <c r="G17">
        <f ca="1">'organized input'!H263</f>
        <v>63</v>
      </c>
      <c r="H17">
        <f ca="1">'organized input'!I263</f>
        <v>19</v>
      </c>
      <c r="I17">
        <f ca="1">'organized input'!J263</f>
        <v>69</v>
      </c>
      <c r="L17" s="2">
        <f t="shared" si="0"/>
        <v>36.15</v>
      </c>
    </row>
    <row r="18" spans="1:12">
      <c r="A18" t="str">
        <f ca="1">'organized input'!B280</f>
        <v xml:space="preserve"> charles HALEY</v>
      </c>
      <c r="B18" t="str">
        <f ca="1">'organized input'!C280</f>
        <v xml:space="preserve"> Face=0xb7</v>
      </c>
      <c r="C18" t="str">
        <f ca="1">'organized input'!D280</f>
        <v xml:space="preserve"> #94</v>
      </c>
      <c r="D18">
        <f ca="1">'organized input'!E280</f>
        <v>38</v>
      </c>
      <c r="E18">
        <f ca="1">'organized input'!F280</f>
        <v>50</v>
      </c>
      <c r="F18">
        <f ca="1">'organized input'!G280</f>
        <v>56</v>
      </c>
      <c r="G18">
        <f ca="1">'organized input'!H280</f>
        <v>63</v>
      </c>
      <c r="H18">
        <f ca="1">'organized input'!I280</f>
        <v>19</v>
      </c>
      <c r="I18">
        <f ca="1">'organized input'!J280</f>
        <v>75</v>
      </c>
      <c r="L18" s="2">
        <f t="shared" si="0"/>
        <v>36.15</v>
      </c>
    </row>
    <row r="19" spans="1:12">
      <c r="A19" t="str">
        <f ca="1">'organized input'!B324</f>
        <v xml:space="preserve"> leslie O.NEAL</v>
      </c>
      <c r="B19" t="str">
        <f ca="1">'organized input'!C324</f>
        <v xml:space="preserve"> Face=0xa2</v>
      </c>
      <c r="C19" t="str">
        <f ca="1">'organized input'!D324</f>
        <v xml:space="preserve"> #91</v>
      </c>
      <c r="D19">
        <f ca="1">'organized input'!E324</f>
        <v>38</v>
      </c>
      <c r="E19">
        <f ca="1">'organized input'!F324</f>
        <v>50</v>
      </c>
      <c r="F19">
        <f ca="1">'organized input'!G324</f>
        <v>56</v>
      </c>
      <c r="G19">
        <f ca="1">'organized input'!H324</f>
        <v>63</v>
      </c>
      <c r="H19">
        <f ca="1">'organized input'!I324</f>
        <v>19</v>
      </c>
      <c r="I19">
        <f ca="1">'organized input'!J324</f>
        <v>69</v>
      </c>
      <c r="L19" s="2">
        <f t="shared" si="0"/>
        <v>36.15</v>
      </c>
    </row>
    <row r="20" spans="1:12">
      <c r="A20" t="str">
        <f ca="1">'organized input'!B292</f>
        <v xml:space="preserve"> david LITTLE</v>
      </c>
      <c r="B20" t="str">
        <f ca="1">'organized input'!C292</f>
        <v xml:space="preserve"> Face=0xca</v>
      </c>
      <c r="C20" t="str">
        <f ca="1">'organized input'!D292</f>
        <v xml:space="preserve"> #50</v>
      </c>
      <c r="D20">
        <f ca="1">'organized input'!E292</f>
        <v>38</v>
      </c>
      <c r="E20">
        <f ca="1">'organized input'!F292</f>
        <v>44</v>
      </c>
      <c r="F20">
        <f ca="1">'organized input'!G292</f>
        <v>56</v>
      </c>
      <c r="G20">
        <f ca="1">'organized input'!H292</f>
        <v>50</v>
      </c>
      <c r="H20">
        <f ca="1">'organized input'!I292</f>
        <v>31</v>
      </c>
      <c r="I20">
        <f ca="1">'organized input'!J292</f>
        <v>63</v>
      </c>
      <c r="L20" s="2">
        <f t="shared" si="0"/>
        <v>36.1</v>
      </c>
    </row>
    <row r="21" spans="1:12">
      <c r="A21" t="str">
        <f ca="1">'organized input'!B312</f>
        <v xml:space="preserve"> darryl TALLEY</v>
      </c>
      <c r="B21" t="str">
        <f ca="1">'organized input'!C312</f>
        <v xml:space="preserve"> Face=0xad</v>
      </c>
      <c r="C21" t="str">
        <f ca="1">'organized input'!D312</f>
        <v xml:space="preserve"> #56</v>
      </c>
      <c r="D21">
        <f ca="1">'organized input'!E312</f>
        <v>31</v>
      </c>
      <c r="E21">
        <f ca="1">'organized input'!F312</f>
        <v>44</v>
      </c>
      <c r="F21">
        <f ca="1">'organized input'!G312</f>
        <v>50</v>
      </c>
      <c r="G21">
        <f ca="1">'organized input'!H312</f>
        <v>38</v>
      </c>
      <c r="H21">
        <f ca="1">'organized input'!I312</f>
        <v>44</v>
      </c>
      <c r="I21">
        <f ca="1">'organized input'!J312</f>
        <v>63</v>
      </c>
      <c r="L21" s="2">
        <f t="shared" si="0"/>
        <v>35.700000000000003</v>
      </c>
    </row>
    <row r="22" spans="1:12">
      <c r="A22" t="str">
        <f ca="1">'organized input'!B243</f>
        <v xml:space="preserve"> gary REASONS</v>
      </c>
      <c r="B22" t="str">
        <f ca="1">'organized input'!C243</f>
        <v xml:space="preserve"> Face=0x26</v>
      </c>
      <c r="C22" t="str">
        <f ca="1">'organized input'!D243</f>
        <v xml:space="preserve"> #55</v>
      </c>
      <c r="D22">
        <f ca="1">'organized input'!E243</f>
        <v>25</v>
      </c>
      <c r="E22">
        <f ca="1">'organized input'!F243</f>
        <v>38</v>
      </c>
      <c r="F22">
        <f ca="1">'organized input'!G243</f>
        <v>44</v>
      </c>
      <c r="G22">
        <f ca="1">'organized input'!H243</f>
        <v>38</v>
      </c>
      <c r="H22">
        <f ca="1">'organized input'!I243</f>
        <v>63</v>
      </c>
      <c r="I22">
        <f ca="1">'organized input'!J243</f>
        <v>44</v>
      </c>
      <c r="L22" s="2">
        <f t="shared" si="0"/>
        <v>35.599999999999994</v>
      </c>
    </row>
    <row r="23" spans="1:12">
      <c r="A23" t="str">
        <f ca="1">'organized input'!B333</f>
        <v xml:space="preserve"> tim HARRIS</v>
      </c>
      <c r="B23" t="str">
        <f ca="1">'organized input'!C333</f>
        <v xml:space="preserve"> Face=0x99</v>
      </c>
      <c r="C23" t="str">
        <f ca="1">'organized input'!D333</f>
        <v xml:space="preserve"> #97</v>
      </c>
      <c r="D23">
        <f ca="1">'organized input'!E333</f>
        <v>38</v>
      </c>
      <c r="E23">
        <f ca="1">'organized input'!F333</f>
        <v>50</v>
      </c>
      <c r="F23">
        <f ca="1">'organized input'!G333</f>
        <v>56</v>
      </c>
      <c r="G23">
        <f ca="1">'organized input'!H333</f>
        <v>50</v>
      </c>
      <c r="H23">
        <f ca="1">'organized input'!I333</f>
        <v>19</v>
      </c>
      <c r="I23">
        <f ca="1">'organized input'!J333</f>
        <v>63</v>
      </c>
      <c r="L23" s="2">
        <f t="shared" si="0"/>
        <v>35.5</v>
      </c>
    </row>
    <row r="24" spans="1:12">
      <c r="A24" t="str">
        <f ca="1">'organized input'!B265</f>
        <v xml:space="preserve"> simon FLETCHER</v>
      </c>
      <c r="B24" t="str">
        <f ca="1">'organized input'!C265</f>
        <v xml:space="preserve"> Face=0xa2</v>
      </c>
      <c r="C24" t="str">
        <f ca="1">'organized input'!D265</f>
        <v xml:space="preserve"> #73</v>
      </c>
      <c r="D24">
        <f ca="1">'organized input'!E265</f>
        <v>38</v>
      </c>
      <c r="E24">
        <f ca="1">'organized input'!F265</f>
        <v>50</v>
      </c>
      <c r="F24">
        <f ca="1">'organized input'!G265</f>
        <v>56</v>
      </c>
      <c r="G24">
        <f ca="1">'organized input'!H265</f>
        <v>38</v>
      </c>
      <c r="H24">
        <f ca="1">'organized input'!I265</f>
        <v>19</v>
      </c>
      <c r="I24">
        <f ca="1">'organized input'!J265</f>
        <v>69</v>
      </c>
      <c r="L24" s="2">
        <f t="shared" si="0"/>
        <v>34.9</v>
      </c>
    </row>
    <row r="25" spans="1:12">
      <c r="A25" t="str">
        <f ca="1">'organized input'!B272</f>
        <v xml:space="preserve"> seth JOYNER</v>
      </c>
      <c r="B25" t="str">
        <f ca="1">'organized input'!C272</f>
        <v xml:space="preserve"> Face=0xb1</v>
      </c>
      <c r="C25" t="str">
        <f ca="1">'organized input'!D272</f>
        <v xml:space="preserve"> #59</v>
      </c>
      <c r="D25">
        <f ca="1">'organized input'!E272</f>
        <v>31</v>
      </c>
      <c r="E25">
        <f ca="1">'organized input'!F272</f>
        <v>44</v>
      </c>
      <c r="F25">
        <f ca="1">'organized input'!G272</f>
        <v>50</v>
      </c>
      <c r="G25">
        <f ca="1">'organized input'!H272</f>
        <v>63</v>
      </c>
      <c r="H25">
        <f ca="1">'organized input'!I272</f>
        <v>31</v>
      </c>
      <c r="I25">
        <f ca="1">'organized input'!J272</f>
        <v>75</v>
      </c>
      <c r="L25" s="2">
        <f t="shared" si="0"/>
        <v>34.35</v>
      </c>
    </row>
    <row r="26" spans="1:12">
      <c r="A26" t="str">
        <f ca="1">'organized input'!B271</f>
        <v xml:space="preserve"> carl BANKS</v>
      </c>
      <c r="B26" t="str">
        <f ca="1">'organized input'!C271</f>
        <v xml:space="preserve"> Face=0x95</v>
      </c>
      <c r="C26" t="str">
        <f ca="1">'organized input'!D271</f>
        <v xml:space="preserve"> #58</v>
      </c>
      <c r="D26">
        <f ca="1">'organized input'!E271</f>
        <v>38</v>
      </c>
      <c r="E26">
        <f ca="1">'organized input'!F271</f>
        <v>44</v>
      </c>
      <c r="F26">
        <f ca="1">'organized input'!G271</f>
        <v>50</v>
      </c>
      <c r="G26">
        <f ca="1">'organized input'!H271</f>
        <v>63</v>
      </c>
      <c r="H26">
        <f ca="1">'organized input'!I271</f>
        <v>19</v>
      </c>
      <c r="I26">
        <f ca="1">'organized input'!J271</f>
        <v>56</v>
      </c>
      <c r="L26" s="2">
        <f t="shared" si="0"/>
        <v>34.049999999999997</v>
      </c>
    </row>
    <row r="27" spans="1:12">
      <c r="A27" t="str">
        <f ca="1">'organized input'!B329</f>
        <v xml:space="preserve"> ken HARVEY</v>
      </c>
      <c r="B27" t="str">
        <f ca="1">'organized input'!C329</f>
        <v xml:space="preserve"> Face=0xcb</v>
      </c>
      <c r="C27" t="str">
        <f ca="1">'organized input'!D329</f>
        <v xml:space="preserve"> #56</v>
      </c>
      <c r="D27">
        <f ca="1">'organized input'!E329</f>
        <v>31</v>
      </c>
      <c r="E27">
        <f ca="1">'organized input'!F329</f>
        <v>44</v>
      </c>
      <c r="F27">
        <f ca="1">'organized input'!G329</f>
        <v>56</v>
      </c>
      <c r="G27">
        <f ca="1">'organized input'!H329</f>
        <v>63</v>
      </c>
      <c r="H27">
        <f ca="1">'organized input'!I329</f>
        <v>19</v>
      </c>
      <c r="I27">
        <f ca="1">'organized input'!J329</f>
        <v>63</v>
      </c>
      <c r="L27" s="2">
        <f t="shared" si="0"/>
        <v>32.25</v>
      </c>
    </row>
    <row r="28" spans="1:12">
      <c r="A28" t="str">
        <f ca="1">'organized input'!B234</f>
        <v xml:space="preserve"> mike JOHNSON</v>
      </c>
      <c r="B28" t="str">
        <f ca="1">'organized input'!C234</f>
        <v xml:space="preserve"> Face=0x80</v>
      </c>
      <c r="C28" t="str">
        <f ca="1">'organized input'!D234</f>
        <v xml:space="preserve"> #59</v>
      </c>
      <c r="D28">
        <f ca="1">'organized input'!E234</f>
        <v>31</v>
      </c>
      <c r="E28">
        <f ca="1">'organized input'!F234</f>
        <v>44</v>
      </c>
      <c r="F28">
        <f ca="1">'organized input'!G234</f>
        <v>50</v>
      </c>
      <c r="G28">
        <f ca="1">'organized input'!H234</f>
        <v>69</v>
      </c>
      <c r="H28">
        <f ca="1">'organized input'!I234</f>
        <v>19</v>
      </c>
      <c r="I28">
        <f ca="1">'organized input'!J234</f>
        <v>63</v>
      </c>
      <c r="L28" s="2">
        <f t="shared" si="0"/>
        <v>32.25</v>
      </c>
    </row>
    <row r="29" spans="1:12">
      <c r="A29" t="str">
        <f ca="1">'organized input'!B317</f>
        <v xml:space="preserve"> james FRANCIS</v>
      </c>
      <c r="B29" t="str">
        <f ca="1">'organized input'!C317</f>
        <v xml:space="preserve"> Face=0xc0</v>
      </c>
      <c r="C29" t="str">
        <f ca="1">'organized input'!D317</f>
        <v xml:space="preserve"> #50</v>
      </c>
      <c r="D29">
        <f ca="1">'organized input'!E317</f>
        <v>31</v>
      </c>
      <c r="E29">
        <f ca="1">'organized input'!F317</f>
        <v>44</v>
      </c>
      <c r="F29">
        <f ca="1">'organized input'!G317</f>
        <v>50</v>
      </c>
      <c r="G29">
        <f ca="1">'organized input'!H317</f>
        <v>69</v>
      </c>
      <c r="H29">
        <f ca="1">'organized input'!I317</f>
        <v>19</v>
      </c>
      <c r="I29">
        <f ca="1">'organized input'!J317</f>
        <v>63</v>
      </c>
      <c r="L29" s="2">
        <f t="shared" si="0"/>
        <v>32.25</v>
      </c>
    </row>
    <row r="30" spans="1:12">
      <c r="A30" t="str">
        <f ca="1">'organized input'!B294</f>
        <v xml:space="preserve"> dino HACKETT</v>
      </c>
      <c r="B30" t="str">
        <f ca="1">'organized input'!C294</f>
        <v xml:space="preserve"> Face=0x43</v>
      </c>
      <c r="C30" t="str">
        <f ca="1">'organized input'!D294</f>
        <v xml:space="preserve"> #56</v>
      </c>
      <c r="D30">
        <f ca="1">'organized input'!E294</f>
        <v>31</v>
      </c>
      <c r="E30">
        <f ca="1">'organized input'!F294</f>
        <v>44</v>
      </c>
      <c r="F30">
        <f ca="1">'organized input'!G294</f>
        <v>50</v>
      </c>
      <c r="G30">
        <f ca="1">'organized input'!H294</f>
        <v>63</v>
      </c>
      <c r="H30">
        <f ca="1">'organized input'!I294</f>
        <v>19</v>
      </c>
      <c r="I30">
        <f ca="1">'organized input'!J294</f>
        <v>56</v>
      </c>
      <c r="L30" s="2">
        <f t="shared" si="0"/>
        <v>31.95</v>
      </c>
    </row>
    <row r="31" spans="1:12">
      <c r="A31" t="str">
        <f ca="1">'organized input'!B310</f>
        <v xml:space="preserve"> vaughan JOHNSON</v>
      </c>
      <c r="B31" t="str">
        <f ca="1">'organized input'!C310</f>
        <v xml:space="preserve"> Face=0xc8</v>
      </c>
      <c r="C31" t="str">
        <f ca="1">'organized input'!D310</f>
        <v xml:space="preserve"> #53</v>
      </c>
      <c r="D31">
        <f ca="1">'organized input'!E310</f>
        <v>31</v>
      </c>
      <c r="E31">
        <f ca="1">'organized input'!F310</f>
        <v>44</v>
      </c>
      <c r="F31">
        <f ca="1">'organized input'!G310</f>
        <v>50</v>
      </c>
      <c r="G31">
        <f ca="1">'organized input'!H310</f>
        <v>63</v>
      </c>
      <c r="H31">
        <f ca="1">'organized input'!I310</f>
        <v>19</v>
      </c>
      <c r="I31">
        <f ca="1">'organized input'!J310</f>
        <v>31</v>
      </c>
      <c r="L31" s="2">
        <f t="shared" si="0"/>
        <v>31.95</v>
      </c>
    </row>
    <row r="32" spans="1:12">
      <c r="A32" t="str">
        <f ca="1">'organized input'!B338</f>
        <v xml:space="preserve"> pat SWILLING</v>
      </c>
      <c r="B32" t="str">
        <f ca="1">'organized input'!C338</f>
        <v xml:space="preserve"> Face=0xaa</v>
      </c>
      <c r="C32" t="str">
        <f ca="1">'organized input'!D338</f>
        <v xml:space="preserve"> #56</v>
      </c>
      <c r="D32">
        <f ca="1">'organized input'!E338</f>
        <v>31</v>
      </c>
      <c r="E32">
        <f ca="1">'organized input'!F338</f>
        <v>44</v>
      </c>
      <c r="F32">
        <f ca="1">'organized input'!G338</f>
        <v>50</v>
      </c>
      <c r="G32">
        <f ca="1">'organized input'!H338</f>
        <v>63</v>
      </c>
      <c r="H32">
        <f ca="1">'organized input'!I338</f>
        <v>19</v>
      </c>
      <c r="I32">
        <f ca="1">'organized input'!J338</f>
        <v>63</v>
      </c>
      <c r="L32" s="2">
        <f t="shared" si="0"/>
        <v>31.95</v>
      </c>
    </row>
    <row r="33" spans="1:12">
      <c r="A33" t="str">
        <f ca="1">'organized input'!B228</f>
        <v xml:space="preserve"> shane CONLAN</v>
      </c>
      <c r="B33" t="str">
        <f ca="1">'organized input'!C228</f>
        <v xml:space="preserve"> Face=0x2f</v>
      </c>
      <c r="C33" t="str">
        <f ca="1">'organized input'!D228</f>
        <v xml:space="preserve"> #58</v>
      </c>
      <c r="D33">
        <f ca="1">'organized input'!E228</f>
        <v>31</v>
      </c>
      <c r="E33">
        <f ca="1">'organized input'!F228</f>
        <v>44</v>
      </c>
      <c r="F33">
        <f ca="1">'organized input'!G228</f>
        <v>50</v>
      </c>
      <c r="G33">
        <f ca="1">'organized input'!H228</f>
        <v>56</v>
      </c>
      <c r="H33">
        <f ca="1">'organized input'!I228</f>
        <v>19</v>
      </c>
      <c r="I33">
        <f ca="1">'organized input'!J228</f>
        <v>69</v>
      </c>
      <c r="L33" s="2">
        <f t="shared" si="0"/>
        <v>31.6</v>
      </c>
    </row>
    <row r="34" spans="1:12">
      <c r="A34" t="str">
        <f ca="1">'organized input'!B248</f>
        <v xml:space="preserve"> chris SPIELMAN</v>
      </c>
      <c r="B34" t="str">
        <f ca="1">'organized input'!C248</f>
        <v xml:space="preserve"> Face=0x30</v>
      </c>
      <c r="C34" t="str">
        <f ca="1">'organized input'!D248</f>
        <v xml:space="preserve"> #54</v>
      </c>
      <c r="D34">
        <f ca="1">'organized input'!E248</f>
        <v>31</v>
      </c>
      <c r="E34">
        <f ca="1">'organized input'!F248</f>
        <v>44</v>
      </c>
      <c r="F34">
        <f ca="1">'organized input'!G248</f>
        <v>50</v>
      </c>
      <c r="G34">
        <f ca="1">'organized input'!H248</f>
        <v>56</v>
      </c>
      <c r="H34">
        <f ca="1">'organized input'!I248</f>
        <v>19</v>
      </c>
      <c r="I34">
        <f ca="1">'organized input'!J248</f>
        <v>50</v>
      </c>
      <c r="L34" s="2">
        <f t="shared" ref="L34:L65" si="1">IF(Q$3=0,0.3*D34+0.3*E34+0.05*F34+0.05*G34+0.4*(H34/2),E34+F34+0.5*G34+0.5*H34+3*I34)</f>
        <v>31.6</v>
      </c>
    </row>
    <row r="35" spans="1:12">
      <c r="A35" t="str">
        <f ca="1">'organized input'!B302</f>
        <v xml:space="preserve"> eugene LOCKHART</v>
      </c>
      <c r="B35" t="str">
        <f ca="1">'organized input'!C302</f>
        <v xml:space="preserve"> Face=0xa4</v>
      </c>
      <c r="C35" t="str">
        <f ca="1">'organized input'!D302</f>
        <v xml:space="preserve"> #56</v>
      </c>
      <c r="D35">
        <f ca="1">'organized input'!E302</f>
        <v>31</v>
      </c>
      <c r="E35">
        <f ca="1">'organized input'!F302</f>
        <v>44</v>
      </c>
      <c r="F35">
        <f ca="1">'organized input'!G302</f>
        <v>50</v>
      </c>
      <c r="G35">
        <f ca="1">'organized input'!H302</f>
        <v>56</v>
      </c>
      <c r="H35">
        <f ca="1">'organized input'!I302</f>
        <v>19</v>
      </c>
      <c r="I35">
        <f ca="1">'organized input'!J302</f>
        <v>56</v>
      </c>
      <c r="L35" s="2">
        <f t="shared" si="1"/>
        <v>31.6</v>
      </c>
    </row>
    <row r="36" spans="1:12">
      <c r="A36" t="str">
        <f ca="1">'organized input'!B321</f>
        <v xml:space="preserve"> karl MECKLENBURG</v>
      </c>
      <c r="B36" t="str">
        <f ca="1">'organized input'!C321</f>
        <v xml:space="preserve"> Face=0x1b</v>
      </c>
      <c r="C36" t="str">
        <f ca="1">'organized input'!D321</f>
        <v xml:space="preserve"> #77</v>
      </c>
      <c r="D36">
        <f ca="1">'organized input'!E321</f>
        <v>31</v>
      </c>
      <c r="E36">
        <f ca="1">'organized input'!F321</f>
        <v>44</v>
      </c>
      <c r="F36">
        <f ca="1">'organized input'!G321</f>
        <v>50</v>
      </c>
      <c r="G36">
        <f ca="1">'organized input'!H321</f>
        <v>56</v>
      </c>
      <c r="H36">
        <f ca="1">'organized input'!I321</f>
        <v>19</v>
      </c>
      <c r="I36">
        <f ca="1">'organized input'!J321</f>
        <v>63</v>
      </c>
      <c r="L36" s="2">
        <f t="shared" si="1"/>
        <v>31.6</v>
      </c>
    </row>
    <row r="37" spans="1:12">
      <c r="A37" t="str">
        <f ca="1">'organized input'!B336</f>
        <v xml:space="preserve"> bill ROMANOWSKI</v>
      </c>
      <c r="B37" t="str">
        <f ca="1">'organized input'!C336</f>
        <v xml:space="preserve"> Face=0x4f</v>
      </c>
      <c r="C37" t="str">
        <f ca="1">'organized input'!D336</f>
        <v xml:space="preserve"> #53</v>
      </c>
      <c r="D37">
        <f ca="1">'organized input'!E336</f>
        <v>31</v>
      </c>
      <c r="E37">
        <f ca="1">'organized input'!F336</f>
        <v>44</v>
      </c>
      <c r="F37">
        <f ca="1">'organized input'!G336</f>
        <v>50</v>
      </c>
      <c r="G37">
        <f ca="1">'organized input'!H336</f>
        <v>50</v>
      </c>
      <c r="H37">
        <f ca="1">'organized input'!I336</f>
        <v>19</v>
      </c>
      <c r="I37">
        <f ca="1">'organized input'!J336</f>
        <v>63</v>
      </c>
      <c r="L37" s="2">
        <f t="shared" si="1"/>
        <v>31.3</v>
      </c>
    </row>
    <row r="38" spans="1:12">
      <c r="A38" t="str">
        <f ca="1">'organized input'!B252</f>
        <v xml:space="preserve"> matt MILLEN</v>
      </c>
      <c r="B38" t="str">
        <f ca="1">'organized input'!C252</f>
        <v xml:space="preserve"> Face=0x1c</v>
      </c>
      <c r="C38" t="str">
        <f ca="1">'organized input'!D252</f>
        <v xml:space="preserve"> #54</v>
      </c>
      <c r="D38">
        <f ca="1">'organized input'!E252</f>
        <v>25</v>
      </c>
      <c r="E38">
        <f ca="1">'organized input'!F252</f>
        <v>38</v>
      </c>
      <c r="F38">
        <f ca="1">'organized input'!G252</f>
        <v>50</v>
      </c>
      <c r="G38">
        <f ca="1">'organized input'!H252</f>
        <v>63</v>
      </c>
      <c r="H38">
        <f ca="1">'organized input'!I252</f>
        <v>31</v>
      </c>
      <c r="I38">
        <f ca="1">'organized input'!J252</f>
        <v>63</v>
      </c>
      <c r="L38" s="2">
        <f t="shared" si="1"/>
        <v>30.749999999999996</v>
      </c>
    </row>
    <row r="39" spans="1:12">
      <c r="A39" t="str">
        <f ca="1">'organized input'!B318</f>
        <v xml:space="preserve"> tony BLAYLOCK</v>
      </c>
      <c r="B39" t="str">
        <f ca="1">'organized input'!C318</f>
        <v xml:space="preserve"> Face=0x9b</v>
      </c>
      <c r="C39" t="str">
        <f ca="1">'organized input'!D318</f>
        <v xml:space="preserve"> #24</v>
      </c>
      <c r="D39">
        <f ca="1">'organized input'!E318</f>
        <v>25</v>
      </c>
      <c r="E39">
        <f ca="1">'organized input'!F318</f>
        <v>38</v>
      </c>
      <c r="F39">
        <f ca="1">'organized input'!G318</f>
        <v>44</v>
      </c>
      <c r="G39">
        <f ca="1">'organized input'!H318</f>
        <v>38</v>
      </c>
      <c r="H39">
        <f ca="1">'organized input'!I318</f>
        <v>38</v>
      </c>
      <c r="I39">
        <f ca="1">'organized input'!J318</f>
        <v>38</v>
      </c>
      <c r="L39" s="2">
        <f t="shared" si="1"/>
        <v>30.599999999999998</v>
      </c>
    </row>
    <row r="40" spans="1:12">
      <c r="A40" t="str">
        <f ca="1">'organized input'!B315</f>
        <v xml:space="preserve"> andre TIPPETT</v>
      </c>
      <c r="B40" t="str">
        <f ca="1">'organized input'!C315</f>
        <v xml:space="preserve"> Face=0x85</v>
      </c>
      <c r="C40" t="str">
        <f ca="1">'organized input'!D315</f>
        <v xml:space="preserve"> #56</v>
      </c>
      <c r="D40">
        <f ca="1">'organized input'!E315</f>
        <v>25</v>
      </c>
      <c r="E40">
        <f ca="1">'organized input'!F315</f>
        <v>38</v>
      </c>
      <c r="F40">
        <f ca="1">'organized input'!G315</f>
        <v>44</v>
      </c>
      <c r="G40">
        <f ca="1">'organized input'!H315</f>
        <v>56</v>
      </c>
      <c r="H40">
        <f ca="1">'organized input'!I315</f>
        <v>31</v>
      </c>
      <c r="I40">
        <f ca="1">'organized input'!J315</f>
        <v>44</v>
      </c>
      <c r="L40" s="2">
        <f t="shared" si="1"/>
        <v>30.099999999999998</v>
      </c>
    </row>
    <row r="41" spans="1:12">
      <c r="A41" t="str">
        <f ca="1">'organized input'!B239</f>
        <v xml:space="preserve"> riki ELLISON</v>
      </c>
      <c r="B41" t="str">
        <f ca="1">'organized input'!C239</f>
        <v xml:space="preserve"> Face=0x26</v>
      </c>
      <c r="C41" t="str">
        <f ca="1">'organized input'!D239</f>
        <v xml:space="preserve"> #50</v>
      </c>
      <c r="D41">
        <f ca="1">'organized input'!E239</f>
        <v>25</v>
      </c>
      <c r="E41">
        <f ca="1">'organized input'!F239</f>
        <v>31</v>
      </c>
      <c r="F41">
        <f ca="1">'organized input'!G239</f>
        <v>38</v>
      </c>
      <c r="G41">
        <f ca="1">'organized input'!H239</f>
        <v>38</v>
      </c>
      <c r="H41">
        <f ca="1">'organized input'!I239</f>
        <v>44</v>
      </c>
      <c r="I41">
        <f ca="1">'organized input'!J239</f>
        <v>25</v>
      </c>
      <c r="L41" s="2">
        <f t="shared" si="1"/>
        <v>29.399999999999995</v>
      </c>
    </row>
    <row r="42" spans="1:12">
      <c r="A42" t="str">
        <f ca="1">'organized input'!B267</f>
        <v xml:space="preserve"> jerry ROBINSON</v>
      </c>
      <c r="B42" t="str">
        <f ca="1">'organized input'!C267</f>
        <v xml:space="preserve"> Face=0x8a</v>
      </c>
      <c r="C42" t="str">
        <f ca="1">'organized input'!D267</f>
        <v xml:space="preserve"> #57</v>
      </c>
      <c r="D42">
        <f ca="1">'organized input'!E267</f>
        <v>25</v>
      </c>
      <c r="E42">
        <f ca="1">'organized input'!F267</f>
        <v>31</v>
      </c>
      <c r="F42">
        <f ca="1">'organized input'!G267</f>
        <v>38</v>
      </c>
      <c r="G42">
        <f ca="1">'organized input'!H267</f>
        <v>38</v>
      </c>
      <c r="H42">
        <f ca="1">'organized input'!I267</f>
        <v>44</v>
      </c>
      <c r="I42">
        <f ca="1">'organized input'!J267</f>
        <v>25</v>
      </c>
      <c r="L42" s="2">
        <f t="shared" si="1"/>
        <v>29.399999999999995</v>
      </c>
    </row>
    <row r="43" spans="1:12">
      <c r="A43" t="str">
        <f ca="1">'organized input'!B295</f>
        <v xml:space="preserve"> scott DAVIS</v>
      </c>
      <c r="B43" t="str">
        <f ca="1">'organized input'!C295</f>
        <v xml:space="preserve"> Face=0x27</v>
      </c>
      <c r="C43" t="str">
        <f ca="1">'organized input'!D295</f>
        <v xml:space="preserve"> #70</v>
      </c>
      <c r="D43">
        <f ca="1">'organized input'!E295</f>
        <v>25</v>
      </c>
      <c r="E43">
        <f ca="1">'organized input'!F295</f>
        <v>38</v>
      </c>
      <c r="F43">
        <f ca="1">'organized input'!G295</f>
        <v>44</v>
      </c>
      <c r="G43">
        <f ca="1">'organized input'!H295</f>
        <v>63</v>
      </c>
      <c r="H43">
        <f ca="1">'organized input'!I295</f>
        <v>25</v>
      </c>
      <c r="I43">
        <f ca="1">'organized input'!J295</f>
        <v>63</v>
      </c>
      <c r="L43" s="2">
        <f t="shared" si="1"/>
        <v>29.25</v>
      </c>
    </row>
    <row r="44" spans="1:12">
      <c r="A44" t="str">
        <f ca="1">'organized input'!B330</f>
        <v xml:space="preserve"> ken NORTON</v>
      </c>
      <c r="B44" t="str">
        <f ca="1">'organized input'!C330</f>
        <v xml:space="preserve"> Face=0xa0</v>
      </c>
      <c r="C44" t="str">
        <f ca="1">'organized input'!D330</f>
        <v xml:space="preserve"> #51</v>
      </c>
      <c r="D44">
        <f ca="1">'organized input'!E330</f>
        <v>25</v>
      </c>
      <c r="E44">
        <f ca="1">'organized input'!F330</f>
        <v>38</v>
      </c>
      <c r="F44">
        <f ca="1">'organized input'!G330</f>
        <v>44</v>
      </c>
      <c r="G44">
        <f ca="1">'organized input'!H330</f>
        <v>38</v>
      </c>
      <c r="H44">
        <f ca="1">'organized input'!I330</f>
        <v>31</v>
      </c>
      <c r="I44">
        <f ca="1">'organized input'!J330</f>
        <v>44</v>
      </c>
      <c r="L44" s="2">
        <f t="shared" si="1"/>
        <v>29.199999999999996</v>
      </c>
    </row>
    <row r="45" spans="1:12">
      <c r="A45" t="str">
        <f ca="1">'organized input'!B240</f>
        <v xml:space="preserve"> gary PLUMMER</v>
      </c>
      <c r="B45" t="str">
        <f ca="1">'organized input'!C240</f>
        <v xml:space="preserve"> Face=0x24</v>
      </c>
      <c r="C45" t="str">
        <f ca="1">'organized input'!D240</f>
        <v xml:space="preserve"> #50</v>
      </c>
      <c r="D45">
        <f ca="1">'organized input'!E240</f>
        <v>25</v>
      </c>
      <c r="E45">
        <f ca="1">'organized input'!F240</f>
        <v>38</v>
      </c>
      <c r="F45">
        <f ca="1">'organized input'!G240</f>
        <v>44</v>
      </c>
      <c r="G45">
        <f ca="1">'organized input'!H240</f>
        <v>69</v>
      </c>
      <c r="H45">
        <f ca="1">'organized input'!I240</f>
        <v>19</v>
      </c>
      <c r="I45">
        <f ca="1">'organized input'!J240</f>
        <v>44</v>
      </c>
      <c r="L45" s="2">
        <f t="shared" si="1"/>
        <v>28.349999999999998</v>
      </c>
    </row>
    <row r="46" spans="1:12">
      <c r="A46" t="str">
        <f ca="1">'organized input'!B258</f>
        <v xml:space="preserve"> david GRIGGS</v>
      </c>
      <c r="B46" t="str">
        <f ca="1">'organized input'!C258</f>
        <v xml:space="preserve"> Face=0xa3</v>
      </c>
      <c r="C46" t="str">
        <f ca="1">'organized input'!D258</f>
        <v xml:space="preserve"> #92</v>
      </c>
      <c r="D46">
        <f ca="1">'organized input'!E258</f>
        <v>25</v>
      </c>
      <c r="E46">
        <f ca="1">'organized input'!F258</f>
        <v>38</v>
      </c>
      <c r="F46">
        <f ca="1">'organized input'!G258</f>
        <v>44</v>
      </c>
      <c r="G46">
        <f ca="1">'organized input'!H258</f>
        <v>44</v>
      </c>
      <c r="H46">
        <f ca="1">'organized input'!I258</f>
        <v>25</v>
      </c>
      <c r="I46">
        <f ca="1">'organized input'!J258</f>
        <v>50</v>
      </c>
      <c r="L46" s="2">
        <f t="shared" si="1"/>
        <v>28.299999999999997</v>
      </c>
    </row>
    <row r="47" spans="1:12">
      <c r="A47" t="str">
        <f ca="1">'organized input'!B293</f>
        <v xml:space="preserve"> michael BROOKS</v>
      </c>
      <c r="B47" t="str">
        <f ca="1">'organized input'!C293</f>
        <v xml:space="preserve"> Face=0x98</v>
      </c>
      <c r="C47" t="str">
        <f ca="1">'organized input'!D293</f>
        <v xml:space="preserve"> #56</v>
      </c>
      <c r="D47">
        <f ca="1">'organized input'!E293</f>
        <v>25</v>
      </c>
      <c r="E47">
        <f ca="1">'organized input'!F293</f>
        <v>38</v>
      </c>
      <c r="F47">
        <f ca="1">'organized input'!G293</f>
        <v>44</v>
      </c>
      <c r="G47">
        <f ca="1">'organized input'!H293</f>
        <v>56</v>
      </c>
      <c r="H47">
        <f ca="1">'organized input'!I293</f>
        <v>19</v>
      </c>
      <c r="I47">
        <f ca="1">'organized input'!J293</f>
        <v>56</v>
      </c>
      <c r="L47" s="2">
        <f t="shared" si="1"/>
        <v>27.7</v>
      </c>
    </row>
    <row r="48" spans="1:12">
      <c r="A48" t="str">
        <f ca="1">'organized input'!B246</f>
        <v xml:space="preserve"> jimmie JONES</v>
      </c>
      <c r="B48" t="str">
        <f ca="1">'organized input'!C246</f>
        <v xml:space="preserve"> Face=0xd1</v>
      </c>
      <c r="C48" t="str">
        <f ca="1">'organized input'!D246</f>
        <v xml:space="preserve"> #97</v>
      </c>
      <c r="D48">
        <f ca="1">'organized input'!E246</f>
        <v>31</v>
      </c>
      <c r="E48">
        <f ca="1">'organized input'!F246</f>
        <v>31</v>
      </c>
      <c r="F48">
        <f ca="1">'organized input'!G246</f>
        <v>50</v>
      </c>
      <c r="G48">
        <f ca="1">'organized input'!H246</f>
        <v>56</v>
      </c>
      <c r="H48">
        <f ca="1">'organized input'!I246</f>
        <v>19</v>
      </c>
      <c r="I48">
        <f ca="1">'organized input'!J246</f>
        <v>69</v>
      </c>
      <c r="L48" s="2">
        <f t="shared" si="1"/>
        <v>27.7</v>
      </c>
    </row>
    <row r="49" spans="1:12">
      <c r="A49" t="str">
        <f ca="1">'organized input'!B277</f>
        <v xml:space="preserve"> scott STEPHEN</v>
      </c>
      <c r="B49" t="str">
        <f ca="1">'organized input'!C277</f>
        <v xml:space="preserve"> Face=0x87</v>
      </c>
      <c r="C49" t="str">
        <f ca="1">'organized input'!D277</f>
        <v xml:space="preserve"> #54</v>
      </c>
      <c r="D49">
        <f ca="1">'organized input'!E277</f>
        <v>25</v>
      </c>
      <c r="E49">
        <f ca="1">'organized input'!F277</f>
        <v>31</v>
      </c>
      <c r="F49">
        <f ca="1">'organized input'!G277</f>
        <v>31</v>
      </c>
      <c r="G49">
        <f ca="1">'organized input'!H277</f>
        <v>31</v>
      </c>
      <c r="H49">
        <f ca="1">'organized input'!I277</f>
        <v>38</v>
      </c>
      <c r="I49">
        <f ca="1">'organized input'!J277</f>
        <v>31</v>
      </c>
      <c r="L49" s="2">
        <f t="shared" si="1"/>
        <v>27.5</v>
      </c>
    </row>
    <row r="50" spans="1:12">
      <c r="A50" t="str">
        <f ca="1">'organized input'!B254</f>
        <v xml:space="preserve"> sam MILLS</v>
      </c>
      <c r="B50" t="str">
        <f ca="1">'organized input'!C254</f>
        <v xml:space="preserve"> Face=0x83</v>
      </c>
      <c r="C50" t="str">
        <f ca="1">'organized input'!D254</f>
        <v xml:space="preserve"> #51</v>
      </c>
      <c r="D50">
        <f ca="1">'organized input'!E254</f>
        <v>25</v>
      </c>
      <c r="E50">
        <f ca="1">'organized input'!F254</f>
        <v>38</v>
      </c>
      <c r="F50">
        <f ca="1">'organized input'!G254</f>
        <v>44</v>
      </c>
      <c r="G50">
        <f ca="1">'organized input'!H254</f>
        <v>50</v>
      </c>
      <c r="H50">
        <f ca="1">'organized input'!I254</f>
        <v>19</v>
      </c>
      <c r="I50">
        <f ca="1">'organized input'!J254</f>
        <v>31</v>
      </c>
      <c r="L50" s="2">
        <f t="shared" si="1"/>
        <v>27.4</v>
      </c>
    </row>
    <row r="51" spans="1:12">
      <c r="A51" t="str">
        <f ca="1">'organized input'!B266</f>
        <v xml:space="preserve"> chris MARTIN</v>
      </c>
      <c r="B51" t="str">
        <f ca="1">'organized input'!C266</f>
        <v xml:space="preserve"> Face=0x84</v>
      </c>
      <c r="C51" t="str">
        <f ca="1">'organized input'!D266</f>
        <v xml:space="preserve"> #57</v>
      </c>
      <c r="D51">
        <f ca="1">'organized input'!E266</f>
        <v>25</v>
      </c>
      <c r="E51">
        <f ca="1">'organized input'!F266</f>
        <v>38</v>
      </c>
      <c r="F51">
        <f ca="1">'organized input'!G266</f>
        <v>44</v>
      </c>
      <c r="G51">
        <f ca="1">'organized input'!H266</f>
        <v>50</v>
      </c>
      <c r="H51">
        <f ca="1">'organized input'!I266</f>
        <v>19</v>
      </c>
      <c r="I51">
        <f ca="1">'organized input'!J266</f>
        <v>44</v>
      </c>
      <c r="L51" s="2">
        <f t="shared" si="1"/>
        <v>27.4</v>
      </c>
    </row>
    <row r="52" spans="1:12">
      <c r="A52" t="str">
        <f ca="1">'organized input'!B326</f>
        <v xml:space="preserve"> wilber MARSHALL</v>
      </c>
      <c r="B52" t="str">
        <f ca="1">'organized input'!C326</f>
        <v xml:space="preserve"> Face=0xb4</v>
      </c>
      <c r="C52" t="str">
        <f ca="1">'organized input'!D326</f>
        <v xml:space="preserve"> #58</v>
      </c>
      <c r="D52">
        <f ca="1">'organized input'!E326</f>
        <v>25</v>
      </c>
      <c r="E52">
        <f ca="1">'organized input'!F326</f>
        <v>31</v>
      </c>
      <c r="F52">
        <f ca="1">'organized input'!G326</f>
        <v>38</v>
      </c>
      <c r="G52">
        <f ca="1">'organized input'!H326</f>
        <v>50</v>
      </c>
      <c r="H52">
        <f ca="1">'organized input'!I326</f>
        <v>31</v>
      </c>
      <c r="I52">
        <f ca="1">'organized input'!J326</f>
        <v>50</v>
      </c>
      <c r="L52" s="2">
        <f t="shared" si="1"/>
        <v>27.399999999999995</v>
      </c>
    </row>
    <row r="53" spans="1:12">
      <c r="A53" t="str">
        <f ca="1">'organized input'!B236</f>
        <v xml:space="preserve"> hardy NICKERSON</v>
      </c>
      <c r="B53" t="str">
        <f ca="1">'organized input'!C236</f>
        <v xml:space="preserve"> Face=0xcb</v>
      </c>
      <c r="C53" t="str">
        <f ca="1">'organized input'!D236</f>
        <v xml:space="preserve"> #54</v>
      </c>
      <c r="D53">
        <f ca="1">'organized input'!E236</f>
        <v>25</v>
      </c>
      <c r="E53">
        <f ca="1">'organized input'!F236</f>
        <v>38</v>
      </c>
      <c r="F53">
        <f ca="1">'organized input'!G236</f>
        <v>44</v>
      </c>
      <c r="G53">
        <f ca="1">'organized input'!H236</f>
        <v>44</v>
      </c>
      <c r="H53">
        <f ca="1">'organized input'!I236</f>
        <v>19</v>
      </c>
      <c r="I53">
        <f ca="1">'organized input'!J236</f>
        <v>56</v>
      </c>
      <c r="L53" s="2">
        <f t="shared" si="1"/>
        <v>27.099999999999998</v>
      </c>
    </row>
    <row r="54" spans="1:12">
      <c r="A54" t="str">
        <f ca="1">'organized input'!B264</f>
        <v xml:space="preserve"> bryan HINKLE</v>
      </c>
      <c r="B54" t="str">
        <f ca="1">'organized input'!C264</f>
        <v xml:space="preserve"> Face=0x4b</v>
      </c>
      <c r="C54" t="str">
        <f ca="1">'organized input'!D264</f>
        <v xml:space="preserve"> #53</v>
      </c>
      <c r="D54">
        <f ca="1">'organized input'!E264</f>
        <v>25</v>
      </c>
      <c r="E54">
        <f ca="1">'organized input'!F264</f>
        <v>38</v>
      </c>
      <c r="F54">
        <f ca="1">'organized input'!G264</f>
        <v>44</v>
      </c>
      <c r="G54">
        <f ca="1">'organized input'!H264</f>
        <v>44</v>
      </c>
      <c r="H54">
        <f ca="1">'organized input'!I264</f>
        <v>19</v>
      </c>
      <c r="I54">
        <f ca="1">'organized input'!J264</f>
        <v>56</v>
      </c>
      <c r="L54" s="2">
        <f t="shared" si="1"/>
        <v>27.099999999999998</v>
      </c>
    </row>
    <row r="55" spans="1:12">
      <c r="A55" t="str">
        <f ca="1">'organized input'!B325</f>
        <v xml:space="preserve"> rufus PORTER</v>
      </c>
      <c r="B55" t="str">
        <f ca="1">'organized input'!C325</f>
        <v xml:space="preserve"> Face=0x81</v>
      </c>
      <c r="C55" t="str">
        <f ca="1">'organized input'!D325</f>
        <v xml:space="preserve"> #97</v>
      </c>
      <c r="D55">
        <f ca="1">'organized input'!E325</f>
        <v>25</v>
      </c>
      <c r="E55">
        <f ca="1">'organized input'!F325</f>
        <v>38</v>
      </c>
      <c r="F55">
        <f ca="1">'organized input'!G325</f>
        <v>44</v>
      </c>
      <c r="G55">
        <f ca="1">'organized input'!H325</f>
        <v>44</v>
      </c>
      <c r="H55">
        <f ca="1">'organized input'!I325</f>
        <v>19</v>
      </c>
      <c r="I55">
        <f ca="1">'organized input'!J325</f>
        <v>56</v>
      </c>
      <c r="L55" s="2">
        <f t="shared" si="1"/>
        <v>27.099999999999998</v>
      </c>
    </row>
    <row r="56" spans="1:12">
      <c r="A56" t="str">
        <f ca="1">'organized input'!B244</f>
        <v xml:space="preserve"> byron EVANS</v>
      </c>
      <c r="B56" t="str">
        <f ca="1">'organized input'!C244</f>
        <v xml:space="preserve"> Face=0xc7</v>
      </c>
      <c r="C56" t="str">
        <f ca="1">'organized input'!D244</f>
        <v xml:space="preserve"> #56</v>
      </c>
      <c r="D56">
        <f ca="1">'organized input'!E244</f>
        <v>25</v>
      </c>
      <c r="E56">
        <f ca="1">'organized input'!F244</f>
        <v>31</v>
      </c>
      <c r="F56">
        <f ca="1">'organized input'!G244</f>
        <v>38</v>
      </c>
      <c r="G56">
        <f ca="1">'organized input'!H244</f>
        <v>44</v>
      </c>
      <c r="H56">
        <f ca="1">'organized input'!I244</f>
        <v>31</v>
      </c>
      <c r="I56">
        <f ca="1">'organized input'!J244</f>
        <v>44</v>
      </c>
      <c r="L56" s="2">
        <f t="shared" si="1"/>
        <v>27.099999999999994</v>
      </c>
    </row>
    <row r="57" spans="1:12">
      <c r="A57" t="str">
        <f ca="1">'organized input'!B275</f>
        <v xml:space="preserve"> ron RIVERA</v>
      </c>
      <c r="B57" t="str">
        <f ca="1">'organized input'!C275</f>
        <v xml:space="preserve"> Face=0x1e</v>
      </c>
      <c r="C57" t="str">
        <f ca="1">'organized input'!D275</f>
        <v xml:space="preserve"> #59</v>
      </c>
      <c r="D57">
        <f ca="1">'organized input'!E275</f>
        <v>25</v>
      </c>
      <c r="E57">
        <f ca="1">'organized input'!F275</f>
        <v>31</v>
      </c>
      <c r="F57">
        <f ca="1">'organized input'!G275</f>
        <v>38</v>
      </c>
      <c r="G57">
        <f ca="1">'organized input'!H275</f>
        <v>44</v>
      </c>
      <c r="H57">
        <f ca="1">'organized input'!I275</f>
        <v>31</v>
      </c>
      <c r="I57">
        <f ca="1">'organized input'!J275</f>
        <v>44</v>
      </c>
      <c r="L57" s="2">
        <f t="shared" si="1"/>
        <v>27.099999999999994</v>
      </c>
    </row>
    <row r="58" spans="1:12">
      <c r="A58" t="str">
        <f ca="1">'organized input'!B331</f>
        <v xml:space="preserve"> jim MORRISSEY</v>
      </c>
      <c r="B58" t="str">
        <f ca="1">'organized input'!C331</f>
        <v xml:space="preserve"> Face=0xc</v>
      </c>
      <c r="C58" t="str">
        <f ca="1">'organized input'!D331</f>
        <v xml:space="preserve"> #51</v>
      </c>
      <c r="D58">
        <f ca="1">'organized input'!E331</f>
        <v>25</v>
      </c>
      <c r="E58">
        <f ca="1">'organized input'!F331</f>
        <v>31</v>
      </c>
      <c r="F58">
        <f ca="1">'organized input'!G331</f>
        <v>38</v>
      </c>
      <c r="G58">
        <f ca="1">'organized input'!H331</f>
        <v>44</v>
      </c>
      <c r="H58">
        <f ca="1">'organized input'!I331</f>
        <v>31</v>
      </c>
      <c r="I58">
        <f ca="1">'organized input'!J331</f>
        <v>44</v>
      </c>
      <c r="L58" s="2">
        <f t="shared" si="1"/>
        <v>27.099999999999994</v>
      </c>
    </row>
    <row r="59" spans="1:12">
      <c r="A59" t="str">
        <f ca="1">'organized input'!B255</f>
        <v xml:space="preserve"> jessie TUGGLE</v>
      </c>
      <c r="B59" t="str">
        <f ca="1">'organized input'!C255</f>
        <v xml:space="preserve"> Face=0xaa</v>
      </c>
      <c r="C59" t="str">
        <f ca="1">'organized input'!D255</f>
        <v xml:space="preserve"> #58</v>
      </c>
      <c r="D59">
        <f ca="1">'organized input'!E255</f>
        <v>25</v>
      </c>
      <c r="E59">
        <f ca="1">'organized input'!F255</f>
        <v>38</v>
      </c>
      <c r="F59">
        <f ca="1">'organized input'!G255</f>
        <v>44</v>
      </c>
      <c r="G59">
        <f ca="1">'organized input'!H255</f>
        <v>38</v>
      </c>
      <c r="H59">
        <f ca="1">'organized input'!I255</f>
        <v>19</v>
      </c>
      <c r="I59">
        <f ca="1">'organized input'!J255</f>
        <v>50</v>
      </c>
      <c r="L59" s="2">
        <f t="shared" si="1"/>
        <v>26.799999999999997</v>
      </c>
    </row>
    <row r="60" spans="1:12">
      <c r="A60" t="str">
        <f ca="1">'organized input'!B262</f>
        <v xml:space="preserve"> clay MATTHEWS</v>
      </c>
      <c r="B60" t="str">
        <f ca="1">'organized input'!C262</f>
        <v xml:space="preserve"> Face=0x4e</v>
      </c>
      <c r="C60" t="str">
        <f ca="1">'organized input'!D262</f>
        <v xml:space="preserve"> #57</v>
      </c>
      <c r="D60">
        <f ca="1">'organized input'!E262</f>
        <v>25</v>
      </c>
      <c r="E60">
        <f ca="1">'organized input'!F262</f>
        <v>38</v>
      </c>
      <c r="F60">
        <f ca="1">'organized input'!G262</f>
        <v>44</v>
      </c>
      <c r="G60">
        <f ca="1">'organized input'!H262</f>
        <v>38</v>
      </c>
      <c r="H60">
        <f ca="1">'organized input'!I262</f>
        <v>19</v>
      </c>
      <c r="I60">
        <f ca="1">'organized input'!J262</f>
        <v>38</v>
      </c>
      <c r="L60" s="2">
        <f t="shared" si="1"/>
        <v>26.799999999999997</v>
      </c>
    </row>
    <row r="61" spans="1:12">
      <c r="A61" t="str">
        <f ca="1">'organized input'!B270</f>
        <v xml:space="preserve"> andre COLLINS</v>
      </c>
      <c r="B61" t="str">
        <f ca="1">'organized input'!C270</f>
        <v xml:space="preserve"> Face=0xad</v>
      </c>
      <c r="C61" t="str">
        <f ca="1">'organized input'!D270</f>
        <v xml:space="preserve"> #55</v>
      </c>
      <c r="D61">
        <f ca="1">'organized input'!E270</f>
        <v>25</v>
      </c>
      <c r="E61">
        <f ca="1">'organized input'!F270</f>
        <v>38</v>
      </c>
      <c r="F61">
        <f ca="1">'organized input'!G270</f>
        <v>44</v>
      </c>
      <c r="G61">
        <f ca="1">'organized input'!H270</f>
        <v>38</v>
      </c>
      <c r="H61">
        <f ca="1">'organized input'!I270</f>
        <v>19</v>
      </c>
      <c r="I61">
        <f ca="1">'organized input'!J270</f>
        <v>50</v>
      </c>
      <c r="L61" s="2">
        <f t="shared" si="1"/>
        <v>26.799999999999997</v>
      </c>
    </row>
    <row r="62" spans="1:12">
      <c r="A62" t="str">
        <f ca="1">'organized input'!B291</f>
        <v xml:space="preserve"> al SMITH</v>
      </c>
      <c r="B62" t="str">
        <f ca="1">'organized input'!C291</f>
        <v xml:space="preserve"> Face=0xc6</v>
      </c>
      <c r="C62" t="str">
        <f ca="1">'organized input'!D291</f>
        <v xml:space="preserve"> #54</v>
      </c>
      <c r="D62">
        <f ca="1">'organized input'!E291</f>
        <v>25</v>
      </c>
      <c r="E62">
        <f ca="1">'organized input'!F291</f>
        <v>38</v>
      </c>
      <c r="F62">
        <f ca="1">'organized input'!G291</f>
        <v>44</v>
      </c>
      <c r="G62">
        <f ca="1">'organized input'!H291</f>
        <v>38</v>
      </c>
      <c r="H62">
        <f ca="1">'organized input'!I291</f>
        <v>19</v>
      </c>
      <c r="I62">
        <f ca="1">'organized input'!J291</f>
        <v>38</v>
      </c>
      <c r="L62" s="2">
        <f t="shared" si="1"/>
        <v>26.799999999999997</v>
      </c>
    </row>
    <row r="63" spans="1:12">
      <c r="A63" t="str">
        <f ca="1">'organized input'!B323</f>
        <v xml:space="preserve"> aaron WALLACE</v>
      </c>
      <c r="B63" t="str">
        <f ca="1">'organized input'!C323</f>
        <v xml:space="preserve"> Face=0x96</v>
      </c>
      <c r="C63" t="str">
        <f ca="1">'organized input'!D323</f>
        <v xml:space="preserve"> #51</v>
      </c>
      <c r="D63">
        <f ca="1">'organized input'!E323</f>
        <v>25</v>
      </c>
      <c r="E63">
        <f ca="1">'organized input'!F323</f>
        <v>38</v>
      </c>
      <c r="F63">
        <f ca="1">'organized input'!G323</f>
        <v>44</v>
      </c>
      <c r="G63">
        <f ca="1">'organized input'!H323</f>
        <v>38</v>
      </c>
      <c r="H63">
        <f ca="1">'organized input'!I323</f>
        <v>19</v>
      </c>
      <c r="I63">
        <f ca="1">'organized input'!J323</f>
        <v>25</v>
      </c>
      <c r="L63" s="2">
        <f t="shared" si="1"/>
        <v>26.799999999999997</v>
      </c>
    </row>
    <row r="64" spans="1:12">
      <c r="A64" t="str">
        <f ca="1">'organized input'!B233</f>
        <v xml:space="preserve"> carl ZANDER</v>
      </c>
      <c r="B64" t="str">
        <f ca="1">'organized input'!C233</f>
        <v xml:space="preserve"> Face=0x24</v>
      </c>
      <c r="C64" t="str">
        <f ca="1">'organized input'!D233</f>
        <v xml:space="preserve"> #91</v>
      </c>
      <c r="D64">
        <f ca="1">'organized input'!E233</f>
        <v>25</v>
      </c>
      <c r="E64">
        <f ca="1">'organized input'!F233</f>
        <v>31</v>
      </c>
      <c r="F64">
        <f ca="1">'organized input'!G233</f>
        <v>38</v>
      </c>
      <c r="G64">
        <f ca="1">'organized input'!H233</f>
        <v>38</v>
      </c>
      <c r="H64">
        <f ca="1">'organized input'!I233</f>
        <v>31</v>
      </c>
      <c r="I64">
        <f ca="1">'organized input'!J233</f>
        <v>31</v>
      </c>
      <c r="L64" s="2">
        <f t="shared" si="1"/>
        <v>26.799999999999994</v>
      </c>
    </row>
    <row r="65" spans="1:12">
      <c r="A65" t="str">
        <f ca="1">'organized input'!B268</f>
        <v xml:space="preserve"> henry ROLLING</v>
      </c>
      <c r="B65" t="str">
        <f ca="1">'organized input'!C268</f>
        <v xml:space="preserve"> Face=0x80</v>
      </c>
      <c r="C65" t="str">
        <f ca="1">'organized input'!D268</f>
        <v xml:space="preserve"> #57</v>
      </c>
      <c r="D65">
        <f ca="1">'organized input'!E268</f>
        <v>25</v>
      </c>
      <c r="E65">
        <f ca="1">'organized input'!F268</f>
        <v>31</v>
      </c>
      <c r="F65">
        <f ca="1">'organized input'!G268</f>
        <v>38</v>
      </c>
      <c r="G65">
        <f ca="1">'organized input'!H268</f>
        <v>38</v>
      </c>
      <c r="H65">
        <f ca="1">'organized input'!I268</f>
        <v>31</v>
      </c>
      <c r="I65">
        <f ca="1">'organized input'!J268</f>
        <v>50</v>
      </c>
      <c r="L65" s="2">
        <f t="shared" si="1"/>
        <v>26.799999999999994</v>
      </c>
    </row>
    <row r="66" spans="1:12">
      <c r="A66" t="str">
        <f ca="1">'organized input'!B284</f>
        <v xml:space="preserve"> ray BENTLEY</v>
      </c>
      <c r="B66" t="str">
        <f ca="1">'organized input'!C284</f>
        <v xml:space="preserve"> Face=0x30</v>
      </c>
      <c r="C66" t="str">
        <f ca="1">'organized input'!D284</f>
        <v xml:space="preserve"> #50</v>
      </c>
      <c r="D66">
        <f ca="1">'organized input'!E284</f>
        <v>25</v>
      </c>
      <c r="E66">
        <f ca="1">'organized input'!F284</f>
        <v>31</v>
      </c>
      <c r="F66">
        <f ca="1">'organized input'!G284</f>
        <v>38</v>
      </c>
      <c r="G66">
        <f ca="1">'organized input'!H284</f>
        <v>38</v>
      </c>
      <c r="H66">
        <f ca="1">'organized input'!I284</f>
        <v>31</v>
      </c>
      <c r="I66">
        <f ca="1">'organized input'!J284</f>
        <v>56</v>
      </c>
      <c r="L66" s="2">
        <f t="shared" ref="L66:L97" si="2">IF(Q$3=0,0.3*D66+0.3*E66+0.05*F66+0.05*G66+0.4*(H66/2),E66+F66+0.5*G66+0.5*H66+3*I66)</f>
        <v>26.799999999999994</v>
      </c>
    </row>
    <row r="67" spans="1:12">
      <c r="A67" t="str">
        <f ca="1">'organized input'!B290</f>
        <v xml:space="preserve"> david GRAYSON</v>
      </c>
      <c r="B67" t="str">
        <f ca="1">'organized input'!C290</f>
        <v xml:space="preserve"> Face=0x98</v>
      </c>
      <c r="C67" t="str">
        <f ca="1">'organized input'!D290</f>
        <v xml:space="preserve"> #56</v>
      </c>
      <c r="D67">
        <f ca="1">'organized input'!E290</f>
        <v>25</v>
      </c>
      <c r="E67">
        <f ca="1">'organized input'!F290</f>
        <v>31</v>
      </c>
      <c r="F67">
        <f ca="1">'organized input'!G290</f>
        <v>38</v>
      </c>
      <c r="G67">
        <f ca="1">'organized input'!H290</f>
        <v>38</v>
      </c>
      <c r="H67">
        <f ca="1">'organized input'!I290</f>
        <v>31</v>
      </c>
      <c r="I67">
        <f ca="1">'organized input'!J290</f>
        <v>38</v>
      </c>
      <c r="L67" s="2">
        <f t="shared" si="2"/>
        <v>26.799999999999994</v>
      </c>
    </row>
    <row r="68" spans="1:12">
      <c r="A68" t="str">
        <f ca="1">'organized input'!B301</f>
        <v xml:space="preserve"> garth JAX</v>
      </c>
      <c r="B68" t="str">
        <f ca="1">'organized input'!C301</f>
        <v xml:space="preserve"> Face=0x43</v>
      </c>
      <c r="C68" t="str">
        <f ca="1">'organized input'!D301</f>
        <v xml:space="preserve"> #53</v>
      </c>
      <c r="D68">
        <f ca="1">'organized input'!E301</f>
        <v>25</v>
      </c>
      <c r="E68">
        <f ca="1">'organized input'!F301</f>
        <v>31</v>
      </c>
      <c r="F68">
        <f ca="1">'organized input'!G301</f>
        <v>38</v>
      </c>
      <c r="G68">
        <f ca="1">'organized input'!H301</f>
        <v>31</v>
      </c>
      <c r="H68">
        <f ca="1">'organized input'!I301</f>
        <v>31</v>
      </c>
      <c r="I68">
        <f ca="1">'organized input'!J301</f>
        <v>44</v>
      </c>
      <c r="L68" s="2">
        <f t="shared" si="2"/>
        <v>26.449999999999996</v>
      </c>
    </row>
    <row r="69" spans="1:12">
      <c r="A69" t="str">
        <f ca="1">'organized input'!B319</f>
        <v xml:space="preserve"> johnny MEADS</v>
      </c>
      <c r="B69" t="str">
        <f ca="1">'organized input'!C319</f>
        <v xml:space="preserve"> Face=0xa5</v>
      </c>
      <c r="C69" t="str">
        <f ca="1">'organized input'!D319</f>
        <v xml:space="preserve"> #91</v>
      </c>
      <c r="D69">
        <f ca="1">'organized input'!E319</f>
        <v>25</v>
      </c>
      <c r="E69">
        <f ca="1">'organized input'!F319</f>
        <v>31</v>
      </c>
      <c r="F69">
        <f ca="1">'organized input'!G319</f>
        <v>38</v>
      </c>
      <c r="G69">
        <f ca="1">'organized input'!H319</f>
        <v>31</v>
      </c>
      <c r="H69">
        <f ca="1">'organized input'!I319</f>
        <v>31</v>
      </c>
      <c r="I69">
        <f ca="1">'organized input'!J319</f>
        <v>38</v>
      </c>
      <c r="L69" s="2">
        <f t="shared" si="2"/>
        <v>26.449999999999996</v>
      </c>
    </row>
    <row r="70" spans="1:12">
      <c r="A70" t="str">
        <f ca="1">'organized input'!B261</f>
        <v xml:space="preserve"> leon WHITE</v>
      </c>
      <c r="B70" t="str">
        <f ca="1">'organized input'!C261</f>
        <v xml:space="preserve"> Face=0x8f</v>
      </c>
      <c r="C70" t="str">
        <f ca="1">'organized input'!D261</f>
        <v xml:space="preserve"> #51</v>
      </c>
      <c r="D70">
        <f ca="1">'organized input'!E261</f>
        <v>25</v>
      </c>
      <c r="E70">
        <f ca="1">'organized input'!F261</f>
        <v>31</v>
      </c>
      <c r="F70">
        <f ca="1">'organized input'!G261</f>
        <v>31</v>
      </c>
      <c r="G70">
        <f ca="1">'organized input'!H261</f>
        <v>38</v>
      </c>
      <c r="H70">
        <f ca="1">'organized input'!I261</f>
        <v>31</v>
      </c>
      <c r="I70">
        <f ca="1">'organized input'!J261</f>
        <v>38</v>
      </c>
      <c r="L70" s="2">
        <f t="shared" si="2"/>
        <v>26.449999999999996</v>
      </c>
    </row>
    <row r="71" spans="1:12">
      <c r="A71" t="str">
        <f ca="1">'organized input'!B273</f>
        <v xml:space="preserve"> anthony BELL</v>
      </c>
      <c r="B71" t="str">
        <f ca="1">'organized input'!C273</f>
        <v xml:space="preserve"> Face=0x8d</v>
      </c>
      <c r="C71" t="str">
        <f ca="1">'organized input'!D273</f>
        <v xml:space="preserve"> #55</v>
      </c>
      <c r="D71">
        <f ca="1">'organized input'!E273</f>
        <v>25</v>
      </c>
      <c r="E71">
        <f ca="1">'organized input'!F273</f>
        <v>31</v>
      </c>
      <c r="F71">
        <f ca="1">'organized input'!G273</f>
        <v>31</v>
      </c>
      <c r="G71">
        <f ca="1">'organized input'!H273</f>
        <v>38</v>
      </c>
      <c r="H71">
        <f ca="1">'organized input'!I273</f>
        <v>31</v>
      </c>
      <c r="I71">
        <f ca="1">'organized input'!J273</f>
        <v>44</v>
      </c>
      <c r="L71" s="2">
        <f t="shared" si="2"/>
        <v>26.449999999999996</v>
      </c>
    </row>
    <row r="72" spans="1:12">
      <c r="A72" t="str">
        <f ca="1">'organized input'!B313</f>
        <v xml:space="preserve"> duane BICKETT</v>
      </c>
      <c r="B72" t="str">
        <f ca="1">'organized input'!C313</f>
        <v xml:space="preserve"> Face=0x26</v>
      </c>
      <c r="C72" t="str">
        <f ca="1">'organized input'!D313</f>
        <v xml:space="preserve"> #50</v>
      </c>
      <c r="D72">
        <f ca="1">'organized input'!E313</f>
        <v>25</v>
      </c>
      <c r="E72">
        <f ca="1">'organized input'!F313</f>
        <v>31</v>
      </c>
      <c r="F72">
        <f ca="1">'organized input'!G313</f>
        <v>38</v>
      </c>
      <c r="G72">
        <f ca="1">'organized input'!H313</f>
        <v>50</v>
      </c>
      <c r="H72">
        <f ca="1">'organized input'!I313</f>
        <v>25</v>
      </c>
      <c r="I72">
        <f ca="1">'organized input'!J313</f>
        <v>38</v>
      </c>
      <c r="L72" s="2">
        <f t="shared" si="2"/>
        <v>26.199999999999996</v>
      </c>
    </row>
    <row r="73" spans="1:12">
      <c r="A73" t="str">
        <f ca="1">'organized input'!B305</f>
        <v xml:space="preserve"> johnny HOLLAND</v>
      </c>
      <c r="B73" t="str">
        <f ca="1">'organized input'!C305</f>
        <v xml:space="preserve"> Face=0xc6</v>
      </c>
      <c r="C73" t="str">
        <f ca="1">'organized input'!D305</f>
        <v xml:space="preserve"> #50</v>
      </c>
      <c r="D73">
        <f ca="1">'organized input'!E305</f>
        <v>25</v>
      </c>
      <c r="E73">
        <f ca="1">'organized input'!F305</f>
        <v>31</v>
      </c>
      <c r="F73">
        <f ca="1">'organized input'!G305</f>
        <v>31</v>
      </c>
      <c r="G73">
        <f ca="1">'organized input'!H305</f>
        <v>31</v>
      </c>
      <c r="H73">
        <f ca="1">'organized input'!I305</f>
        <v>31</v>
      </c>
      <c r="I73">
        <f ca="1">'organized input'!J305</f>
        <v>25</v>
      </c>
      <c r="L73" s="2">
        <f t="shared" si="2"/>
        <v>26.099999999999998</v>
      </c>
    </row>
    <row r="74" spans="1:12">
      <c r="A74" t="str">
        <f ca="1">'organized input'!B307</f>
        <v xml:space="preserve"> winston MOSS</v>
      </c>
      <c r="B74" t="str">
        <f ca="1">'organized input'!C307</f>
        <v xml:space="preserve"> Face=0xcd</v>
      </c>
      <c r="C74" t="str">
        <f ca="1">'organized input'!D307</f>
        <v xml:space="preserve"> #58</v>
      </c>
      <c r="D74">
        <f ca="1">'organized input'!E307</f>
        <v>25</v>
      </c>
      <c r="E74">
        <f ca="1">'organized input'!F307</f>
        <v>31</v>
      </c>
      <c r="F74">
        <f ca="1">'organized input'!G307</f>
        <v>31</v>
      </c>
      <c r="G74">
        <f ca="1">'organized input'!H307</f>
        <v>31</v>
      </c>
      <c r="H74">
        <f ca="1">'organized input'!I307</f>
        <v>31</v>
      </c>
      <c r="I74">
        <f ca="1">'organized input'!J307</f>
        <v>38</v>
      </c>
      <c r="L74" s="2">
        <f t="shared" si="2"/>
        <v>26.099999999999998</v>
      </c>
    </row>
    <row r="75" spans="1:12">
      <c r="A75" t="str">
        <f ca="1">'organized input'!B286</f>
        <v xml:space="preserve"> cliff ODOM</v>
      </c>
      <c r="B75" t="str">
        <f ca="1">'organized input'!C286</f>
        <v xml:space="preserve"> Face=0xb1</v>
      </c>
      <c r="C75" t="str">
        <f ca="1">'organized input'!D286</f>
        <v xml:space="preserve"> #93</v>
      </c>
      <c r="D75">
        <f ca="1">'organized input'!E286</f>
        <v>25</v>
      </c>
      <c r="E75">
        <f ca="1">'organized input'!F286</f>
        <v>31</v>
      </c>
      <c r="F75">
        <f ca="1">'organized input'!G286</f>
        <v>38</v>
      </c>
      <c r="G75">
        <f ca="1">'organized input'!H286</f>
        <v>44</v>
      </c>
      <c r="H75">
        <f ca="1">'organized input'!I286</f>
        <v>25</v>
      </c>
      <c r="I75">
        <f ca="1">'organized input'!J286</f>
        <v>44</v>
      </c>
      <c r="L75" s="2">
        <f t="shared" si="2"/>
        <v>25.899999999999995</v>
      </c>
    </row>
    <row r="76" spans="1:12">
      <c r="A76" t="str">
        <f ca="1">'organized input'!B314</f>
        <v xml:space="preserve"> hugh GREEN</v>
      </c>
      <c r="B76" t="str">
        <f ca="1">'organized input'!C314</f>
        <v xml:space="preserve"> Face=0xb2</v>
      </c>
      <c r="C76" t="str">
        <f ca="1">'organized input'!D314</f>
        <v xml:space="preserve"> #55</v>
      </c>
      <c r="D76">
        <f ca="1">'organized input'!E314</f>
        <v>25</v>
      </c>
      <c r="E76">
        <f ca="1">'organized input'!F314</f>
        <v>31</v>
      </c>
      <c r="F76">
        <f ca="1">'organized input'!G314</f>
        <v>38</v>
      </c>
      <c r="G76">
        <f ca="1">'organized input'!H314</f>
        <v>44</v>
      </c>
      <c r="H76">
        <f ca="1">'organized input'!I314</f>
        <v>25</v>
      </c>
      <c r="I76">
        <f ca="1">'organized input'!J314</f>
        <v>50</v>
      </c>
      <c r="L76" s="2">
        <f t="shared" si="2"/>
        <v>25.899999999999995</v>
      </c>
    </row>
    <row r="77" spans="1:12">
      <c r="A77" t="str">
        <f ca="1">'organized input'!B229</f>
        <v xml:space="preserve"> jeff HERROD</v>
      </c>
      <c r="B77" t="str">
        <f ca="1">'organized input'!C229</f>
        <v xml:space="preserve"> Face=0x88</v>
      </c>
      <c r="C77" t="str">
        <f ca="1">'organized input'!D229</f>
        <v xml:space="preserve"> #54</v>
      </c>
      <c r="D77">
        <f ca="1">'organized input'!E229</f>
        <v>25</v>
      </c>
      <c r="E77">
        <f ca="1">'organized input'!F229</f>
        <v>31</v>
      </c>
      <c r="F77">
        <f ca="1">'organized input'!G229</f>
        <v>31</v>
      </c>
      <c r="G77">
        <f ca="1">'organized input'!H229</f>
        <v>44</v>
      </c>
      <c r="H77">
        <f ca="1">'organized input'!I229</f>
        <v>25</v>
      </c>
      <c r="I77">
        <f ca="1">'organized input'!J229</f>
        <v>50</v>
      </c>
      <c r="L77" s="2">
        <f t="shared" si="2"/>
        <v>25.549999999999997</v>
      </c>
    </row>
    <row r="78" spans="1:12">
      <c r="A78" t="str">
        <f ca="1">'organized input'!B257</f>
        <v xml:space="preserve"> chip BANKS</v>
      </c>
      <c r="B78" t="str">
        <f ca="1">'organized input'!C257</f>
        <v xml:space="preserve"> Face=0x84</v>
      </c>
      <c r="C78" t="str">
        <f ca="1">'organized input'!D257</f>
        <v xml:space="preserve"> #51</v>
      </c>
      <c r="D78">
        <f ca="1">'organized input'!E257</f>
        <v>25</v>
      </c>
      <c r="E78">
        <f ca="1">'organized input'!F257</f>
        <v>31</v>
      </c>
      <c r="F78">
        <f ca="1">'organized input'!G257</f>
        <v>31</v>
      </c>
      <c r="G78">
        <f ca="1">'organized input'!H257</f>
        <v>44</v>
      </c>
      <c r="H78">
        <f ca="1">'organized input'!I257</f>
        <v>25</v>
      </c>
      <c r="I78">
        <f ca="1">'organized input'!J257</f>
        <v>38</v>
      </c>
      <c r="L78" s="2">
        <f t="shared" si="2"/>
        <v>25.549999999999997</v>
      </c>
    </row>
    <row r="79" spans="1:12">
      <c r="A79" t="str">
        <f ca="1">'organized input'!B297</f>
        <v xml:space="preserve"> cortez KENNEDY</v>
      </c>
      <c r="B79" t="str">
        <f ca="1">'organized input'!C297</f>
        <v xml:space="preserve"> Face=0x9c</v>
      </c>
      <c r="C79" t="str">
        <f ca="1">'organized input'!D297</f>
        <v xml:space="preserve"> #96</v>
      </c>
      <c r="D79">
        <f ca="1">'organized input'!E297</f>
        <v>25</v>
      </c>
      <c r="E79">
        <f ca="1">'organized input'!F297</f>
        <v>31</v>
      </c>
      <c r="F79">
        <f ca="1">'organized input'!G297</f>
        <v>38</v>
      </c>
      <c r="G79">
        <f ca="1">'organized input'!H297</f>
        <v>56</v>
      </c>
      <c r="H79">
        <f ca="1">'organized input'!I297</f>
        <v>19</v>
      </c>
      <c r="I79">
        <f ca="1">'organized input'!J297</f>
        <v>44</v>
      </c>
      <c r="L79" s="2">
        <f t="shared" si="2"/>
        <v>25.299999999999997</v>
      </c>
    </row>
    <row r="80" spans="1:12">
      <c r="A80" t="str">
        <f ca="1">'organized input'!B303</f>
        <v xml:space="preserve"> dan HAMPTON</v>
      </c>
      <c r="B80" t="str">
        <f ca="1">'organized input'!C303</f>
        <v xml:space="preserve"> Face=0x2a</v>
      </c>
      <c r="C80" t="str">
        <f ca="1">'organized input'!D303</f>
        <v xml:space="preserve"> #99</v>
      </c>
      <c r="D80">
        <f ca="1">'organized input'!E303</f>
        <v>25</v>
      </c>
      <c r="E80">
        <f ca="1">'organized input'!F303</f>
        <v>31</v>
      </c>
      <c r="F80">
        <f ca="1">'organized input'!G303</f>
        <v>38</v>
      </c>
      <c r="G80">
        <f ca="1">'organized input'!H303</f>
        <v>56</v>
      </c>
      <c r="H80">
        <f ca="1">'organized input'!I303</f>
        <v>19</v>
      </c>
      <c r="I80">
        <f ca="1">'organized input'!J303</f>
        <v>63</v>
      </c>
      <c r="L80" s="2">
        <f t="shared" si="2"/>
        <v>25.299999999999997</v>
      </c>
    </row>
    <row r="81" spans="1:12">
      <c r="A81" t="str">
        <f ca="1">'organized input'!B242</f>
        <v xml:space="preserve"> tracy ROCKER</v>
      </c>
      <c r="B81" t="str">
        <f ca="1">'organized input'!C242</f>
        <v xml:space="preserve"> Face=0x8e</v>
      </c>
      <c r="C81" t="str">
        <f ca="1">'organized input'!D242</f>
        <v xml:space="preserve"> #99</v>
      </c>
      <c r="D81">
        <f ca="1">'organized input'!E242</f>
        <v>25</v>
      </c>
      <c r="E81">
        <f ca="1">'organized input'!F242</f>
        <v>31</v>
      </c>
      <c r="F81">
        <f ca="1">'organized input'!G242</f>
        <v>38</v>
      </c>
      <c r="G81">
        <f ca="1">'organized input'!H242</f>
        <v>50</v>
      </c>
      <c r="H81">
        <f ca="1">'organized input'!I242</f>
        <v>19</v>
      </c>
      <c r="I81">
        <f ca="1">'organized input'!J242</f>
        <v>44</v>
      </c>
      <c r="L81" s="2">
        <f t="shared" si="2"/>
        <v>24.999999999999996</v>
      </c>
    </row>
    <row r="82" spans="1:12">
      <c r="A82" t="str">
        <f ca="1">'organized input'!B285</f>
        <v xml:space="preserve"> fredd YOUNG</v>
      </c>
      <c r="B82" t="str">
        <f ca="1">'organized input'!C285</f>
        <v xml:space="preserve"> Face=0x31</v>
      </c>
      <c r="C82" t="str">
        <f ca="1">'organized input'!D285</f>
        <v xml:space="preserve"> #56</v>
      </c>
      <c r="D82">
        <f ca="1">'organized input'!E285</f>
        <v>25</v>
      </c>
      <c r="E82">
        <f ca="1">'organized input'!F285</f>
        <v>31</v>
      </c>
      <c r="F82">
        <f ca="1">'organized input'!G285</f>
        <v>31</v>
      </c>
      <c r="G82">
        <f ca="1">'organized input'!H285</f>
        <v>31</v>
      </c>
      <c r="H82">
        <f ca="1">'organized input'!I285</f>
        <v>25</v>
      </c>
      <c r="I82">
        <f ca="1">'organized input'!J285</f>
        <v>31</v>
      </c>
      <c r="L82" s="2">
        <f t="shared" si="2"/>
        <v>24.9</v>
      </c>
    </row>
    <row r="83" spans="1:12">
      <c r="A83" t="str">
        <f ca="1">'organized input'!B296</f>
        <v xml:space="preserve"> junior SEAU</v>
      </c>
      <c r="B83" t="str">
        <f ca="1">'organized input'!C296</f>
        <v xml:space="preserve"> Face=0x9e</v>
      </c>
      <c r="C83" t="str">
        <f ca="1">'organized input'!D296</f>
        <v xml:space="preserve"> #55</v>
      </c>
      <c r="D83">
        <f ca="1">'organized input'!E296</f>
        <v>25</v>
      </c>
      <c r="E83">
        <f ca="1">'organized input'!F296</f>
        <v>31</v>
      </c>
      <c r="F83">
        <f ca="1">'organized input'!G296</f>
        <v>38</v>
      </c>
      <c r="G83">
        <f ca="1">'organized input'!H296</f>
        <v>44</v>
      </c>
      <c r="H83">
        <f ca="1">'organized input'!I296</f>
        <v>19</v>
      </c>
      <c r="I83">
        <f ca="1">'organized input'!J296</f>
        <v>38</v>
      </c>
      <c r="L83" s="2">
        <f t="shared" si="2"/>
        <v>24.699999999999996</v>
      </c>
    </row>
    <row r="84" spans="1:12">
      <c r="A84" t="str">
        <f ca="1">'organized input'!B298</f>
        <v xml:space="preserve"> greg MANUSKY</v>
      </c>
      <c r="B84" t="str">
        <f ca="1">'organized input'!C298</f>
        <v xml:space="preserve"> Face=0xc</v>
      </c>
      <c r="C84" t="str">
        <f ca="1">'organized input'!D298</f>
        <v xml:space="preserve"> #91</v>
      </c>
      <c r="D84">
        <f ca="1">'organized input'!E298</f>
        <v>25</v>
      </c>
      <c r="E84">
        <f ca="1">'organized input'!F298</f>
        <v>31</v>
      </c>
      <c r="F84">
        <f ca="1">'organized input'!G298</f>
        <v>38</v>
      </c>
      <c r="G84">
        <f ca="1">'organized input'!H298</f>
        <v>44</v>
      </c>
      <c r="H84">
        <f ca="1">'organized input'!I298</f>
        <v>19</v>
      </c>
      <c r="I84">
        <f ca="1">'organized input'!J298</f>
        <v>31</v>
      </c>
      <c r="L84" s="2">
        <f t="shared" si="2"/>
        <v>24.699999999999996</v>
      </c>
    </row>
    <row r="85" spans="1:12">
      <c r="A85" t="str">
        <f ca="1">'organized input'!B308</f>
        <v xml:space="preserve"> keith DELONG</v>
      </c>
      <c r="B85" t="str">
        <f ca="1">'organized input'!C308</f>
        <v xml:space="preserve"> Face=0xc</v>
      </c>
      <c r="C85" t="str">
        <f ca="1">'organized input'!D308</f>
        <v xml:space="preserve"> #59</v>
      </c>
      <c r="D85">
        <f ca="1">'organized input'!E308</f>
        <v>25</v>
      </c>
      <c r="E85">
        <f ca="1">'organized input'!F308</f>
        <v>31</v>
      </c>
      <c r="F85">
        <f ca="1">'organized input'!G308</f>
        <v>38</v>
      </c>
      <c r="G85">
        <f ca="1">'organized input'!H308</f>
        <v>44</v>
      </c>
      <c r="H85">
        <f ca="1">'organized input'!I308</f>
        <v>19</v>
      </c>
      <c r="I85">
        <f ca="1">'organized input'!J308</f>
        <v>44</v>
      </c>
      <c r="L85" s="2">
        <f t="shared" si="2"/>
        <v>24.699999999999996</v>
      </c>
    </row>
    <row r="86" spans="1:12">
      <c r="A86" t="str">
        <f ca="1">'organized input'!B328</f>
        <v xml:space="preserve"> jessie SMALL</v>
      </c>
      <c r="B86" t="str">
        <f ca="1">'organized input'!C328</f>
        <v xml:space="preserve"> Face=0x8c</v>
      </c>
      <c r="C86" t="str">
        <f ca="1">'organized input'!D328</f>
        <v xml:space="preserve"> #52</v>
      </c>
      <c r="D86">
        <f ca="1">'organized input'!E328</f>
        <v>25</v>
      </c>
      <c r="E86">
        <f ca="1">'organized input'!F328</f>
        <v>31</v>
      </c>
      <c r="F86">
        <f ca="1">'organized input'!G328</f>
        <v>38</v>
      </c>
      <c r="G86">
        <f ca="1">'organized input'!H328</f>
        <v>44</v>
      </c>
      <c r="H86">
        <f ca="1">'organized input'!I328</f>
        <v>19</v>
      </c>
      <c r="I86">
        <f ca="1">'organized input'!J328</f>
        <v>44</v>
      </c>
      <c r="L86" s="2">
        <f t="shared" si="2"/>
        <v>24.699999999999996</v>
      </c>
    </row>
    <row r="87" spans="1:12">
      <c r="A87" t="str">
        <f ca="1">'organized input'!B241</f>
        <v xml:space="preserve"> david WYMAN</v>
      </c>
      <c r="B87" t="str">
        <f ca="1">'organized input'!C241</f>
        <v xml:space="preserve"> Face=0x13</v>
      </c>
      <c r="C87" t="str">
        <f ca="1">'organized input'!D241</f>
        <v xml:space="preserve"> #92</v>
      </c>
      <c r="D87">
        <f ca="1">'organized input'!E241</f>
        <v>25</v>
      </c>
      <c r="E87">
        <f ca="1">'organized input'!F241</f>
        <v>31</v>
      </c>
      <c r="F87">
        <f ca="1">'organized input'!G241</f>
        <v>38</v>
      </c>
      <c r="G87">
        <f ca="1">'organized input'!H241</f>
        <v>38</v>
      </c>
      <c r="H87">
        <f ca="1">'organized input'!I241</f>
        <v>19</v>
      </c>
      <c r="I87">
        <f ca="1">'organized input'!J241</f>
        <v>38</v>
      </c>
      <c r="L87" s="2">
        <f t="shared" si="2"/>
        <v>24.399999999999995</v>
      </c>
    </row>
    <row r="88" spans="1:12">
      <c r="A88" t="str">
        <f ca="1">'organized input'!B269</f>
        <v xml:space="preserve"> terry WOODEN</v>
      </c>
      <c r="B88" t="str">
        <f ca="1">'organized input'!C269</f>
        <v xml:space="preserve"> Face=0xc0</v>
      </c>
      <c r="C88" t="str">
        <f ca="1">'organized input'!D269</f>
        <v xml:space="preserve"> #51</v>
      </c>
      <c r="D88">
        <f ca="1">'organized input'!E269</f>
        <v>25</v>
      </c>
      <c r="E88">
        <f ca="1">'organized input'!F269</f>
        <v>31</v>
      </c>
      <c r="F88">
        <f ca="1">'organized input'!G269</f>
        <v>38</v>
      </c>
      <c r="G88">
        <f ca="1">'organized input'!H269</f>
        <v>38</v>
      </c>
      <c r="H88">
        <f ca="1">'organized input'!I269</f>
        <v>19</v>
      </c>
      <c r="I88">
        <f ca="1">'organized input'!J269</f>
        <v>25</v>
      </c>
      <c r="L88" s="2">
        <f t="shared" si="2"/>
        <v>24.399999999999995</v>
      </c>
    </row>
    <row r="89" spans="1:12">
      <c r="A89" t="str">
        <f ca="1">'organized input'!B274</f>
        <v xml:space="preserve"> jack DEL RIO</v>
      </c>
      <c r="B89" t="str">
        <f ca="1">'organized input'!C274</f>
        <v xml:space="preserve"> Face=0x43</v>
      </c>
      <c r="C89" t="str">
        <f ca="1">'organized input'!D274</f>
        <v xml:space="preserve"> #55</v>
      </c>
      <c r="D89">
        <f ca="1">'organized input'!E274</f>
        <v>25</v>
      </c>
      <c r="E89">
        <f ca="1">'organized input'!F274</f>
        <v>31</v>
      </c>
      <c r="F89">
        <f ca="1">'organized input'!G274</f>
        <v>38</v>
      </c>
      <c r="G89">
        <f ca="1">'organized input'!H274</f>
        <v>38</v>
      </c>
      <c r="H89">
        <f ca="1">'organized input'!I274</f>
        <v>19</v>
      </c>
      <c r="I89">
        <f ca="1">'organized input'!J274</f>
        <v>44</v>
      </c>
      <c r="L89" s="2">
        <f t="shared" si="2"/>
        <v>24.399999999999995</v>
      </c>
    </row>
    <row r="90" spans="1:12">
      <c r="A90" t="str">
        <f ca="1">'organized input'!B279</f>
        <v xml:space="preserve"> broderick THOMAS</v>
      </c>
      <c r="B90" t="str">
        <f ca="1">'organized input'!C279</f>
        <v xml:space="preserve"> Face=0xb4</v>
      </c>
      <c r="C90" t="str">
        <f ca="1">'organized input'!D279</f>
        <v xml:space="preserve"> #51</v>
      </c>
      <c r="D90">
        <f ca="1">'organized input'!E279</f>
        <v>25</v>
      </c>
      <c r="E90">
        <f ca="1">'organized input'!F279</f>
        <v>31</v>
      </c>
      <c r="F90">
        <f ca="1">'organized input'!G279</f>
        <v>38</v>
      </c>
      <c r="G90">
        <f ca="1">'organized input'!H279</f>
        <v>38</v>
      </c>
      <c r="H90">
        <f ca="1">'organized input'!I279</f>
        <v>19</v>
      </c>
      <c r="I90">
        <f ca="1">'organized input'!J279</f>
        <v>56</v>
      </c>
      <c r="L90" s="2">
        <f t="shared" si="2"/>
        <v>24.399999999999995</v>
      </c>
    </row>
    <row r="91" spans="1:12">
      <c r="A91" t="str">
        <f ca="1">'organized input'!B282</f>
        <v xml:space="preserve"> rickey JACKSON</v>
      </c>
      <c r="B91" t="str">
        <f ca="1">'organized input'!C282</f>
        <v xml:space="preserve"> Face=0xcc</v>
      </c>
      <c r="C91" t="str">
        <f ca="1">'organized input'!D282</f>
        <v xml:space="preserve"> #57</v>
      </c>
      <c r="D91">
        <f ca="1">'organized input'!E282</f>
        <v>25</v>
      </c>
      <c r="E91">
        <f ca="1">'organized input'!F282</f>
        <v>31</v>
      </c>
      <c r="F91">
        <f ca="1">'organized input'!G282</f>
        <v>38</v>
      </c>
      <c r="G91">
        <f ca="1">'organized input'!H282</f>
        <v>38</v>
      </c>
      <c r="H91">
        <f ca="1">'organized input'!I282</f>
        <v>19</v>
      </c>
      <c r="I91">
        <f ca="1">'organized input'!J282</f>
        <v>56</v>
      </c>
      <c r="L91" s="2">
        <f t="shared" si="2"/>
        <v>24.399999999999995</v>
      </c>
    </row>
    <row r="92" spans="1:12">
      <c r="A92" t="str">
        <f ca="1">'organized input'!B283</f>
        <v xml:space="preserve"> michael REID</v>
      </c>
      <c r="B92" t="str">
        <f ca="1">'organized input'!C283</f>
        <v xml:space="preserve"> Face=0x9c</v>
      </c>
      <c r="C92" t="str">
        <f ca="1">'organized input'!D283</f>
        <v xml:space="preserve"> #95</v>
      </c>
      <c r="D92">
        <f ca="1">'organized input'!E283</f>
        <v>25</v>
      </c>
      <c r="E92">
        <f ca="1">'organized input'!F283</f>
        <v>31</v>
      </c>
      <c r="F92">
        <f ca="1">'organized input'!G283</f>
        <v>38</v>
      </c>
      <c r="G92">
        <f ca="1">'organized input'!H283</f>
        <v>38</v>
      </c>
      <c r="H92">
        <f ca="1">'organized input'!I283</f>
        <v>19</v>
      </c>
      <c r="I92">
        <f ca="1">'organized input'!J283</f>
        <v>31</v>
      </c>
      <c r="L92" s="2">
        <f t="shared" si="2"/>
        <v>24.399999999999995</v>
      </c>
    </row>
    <row r="93" spans="1:12">
      <c r="A93" t="str">
        <f ca="1">'organized input'!B287</f>
        <v xml:space="preserve"> ed REYNOLDS</v>
      </c>
      <c r="B93" t="str">
        <f ca="1">'organized input'!C287</f>
        <v xml:space="preserve"> Face=0xc2</v>
      </c>
      <c r="C93" t="str">
        <f ca="1">'organized input'!D287</f>
        <v xml:space="preserve"> #95</v>
      </c>
      <c r="D93">
        <f ca="1">'organized input'!E287</f>
        <v>25</v>
      </c>
      <c r="E93">
        <f ca="1">'organized input'!F287</f>
        <v>31</v>
      </c>
      <c r="F93">
        <f ca="1">'organized input'!G287</f>
        <v>38</v>
      </c>
      <c r="G93">
        <f ca="1">'organized input'!H287</f>
        <v>38</v>
      </c>
      <c r="H93">
        <f ca="1">'organized input'!I287</f>
        <v>19</v>
      </c>
      <c r="I93">
        <f ca="1">'organized input'!J287</f>
        <v>31</v>
      </c>
      <c r="L93" s="2">
        <f t="shared" si="2"/>
        <v>24.399999999999995</v>
      </c>
    </row>
    <row r="94" spans="1:12">
      <c r="A94" t="str">
        <f ca="1">'organized input'!B289</f>
        <v xml:space="preserve"> kevin WALKER</v>
      </c>
      <c r="B94" t="str">
        <f ca="1">'organized input'!C289</f>
        <v xml:space="preserve"> Face=0x96</v>
      </c>
      <c r="C94" t="str">
        <f ca="1">'organized input'!D289</f>
        <v xml:space="preserve"> #59</v>
      </c>
      <c r="D94">
        <f ca="1">'organized input'!E289</f>
        <v>25</v>
      </c>
      <c r="E94">
        <f ca="1">'organized input'!F289</f>
        <v>31</v>
      </c>
      <c r="F94">
        <f ca="1">'organized input'!G289</f>
        <v>38</v>
      </c>
      <c r="G94">
        <f ca="1">'organized input'!H289</f>
        <v>38</v>
      </c>
      <c r="H94">
        <f ca="1">'organized input'!I289</f>
        <v>19</v>
      </c>
      <c r="I94">
        <f ca="1">'organized input'!J289</f>
        <v>31</v>
      </c>
      <c r="L94" s="2">
        <f t="shared" si="2"/>
        <v>24.399999999999995</v>
      </c>
    </row>
    <row r="95" spans="1:12">
      <c r="A95" t="str">
        <f ca="1">'organized input'!B309</f>
        <v xml:space="preserve"> fred STRICKLAND</v>
      </c>
      <c r="B95" t="str">
        <f ca="1">'organized input'!C309</f>
        <v xml:space="preserve"> Face=0xb2</v>
      </c>
      <c r="C95" t="str">
        <f ca="1">'organized input'!D309</f>
        <v xml:space="preserve"> #53</v>
      </c>
      <c r="D95">
        <f ca="1">'organized input'!E309</f>
        <v>25</v>
      </c>
      <c r="E95">
        <f ca="1">'organized input'!F309</f>
        <v>31</v>
      </c>
      <c r="F95">
        <f ca="1">'organized input'!G309</f>
        <v>38</v>
      </c>
      <c r="G95">
        <f ca="1">'organized input'!H309</f>
        <v>38</v>
      </c>
      <c r="H95">
        <f ca="1">'organized input'!I309</f>
        <v>19</v>
      </c>
      <c r="I95">
        <f ca="1">'organized input'!J309</f>
        <v>25</v>
      </c>
      <c r="L95" s="2">
        <f t="shared" si="2"/>
        <v>24.399999999999995</v>
      </c>
    </row>
    <row r="96" spans="1:12">
      <c r="A96" t="str">
        <f ca="1">'organized input'!B311</f>
        <v xml:space="preserve"> john RADE</v>
      </c>
      <c r="B96" t="str">
        <f ca="1">'organized input'!C311</f>
        <v xml:space="preserve"> Face=0x12</v>
      </c>
      <c r="C96" t="str">
        <f ca="1">'organized input'!D311</f>
        <v xml:space="preserve"> #59</v>
      </c>
      <c r="D96">
        <f ca="1">'organized input'!E311</f>
        <v>25</v>
      </c>
      <c r="E96">
        <f ca="1">'organized input'!F311</f>
        <v>31</v>
      </c>
      <c r="F96">
        <f ca="1">'organized input'!G311</f>
        <v>38</v>
      </c>
      <c r="G96">
        <f ca="1">'organized input'!H311</f>
        <v>38</v>
      </c>
      <c r="H96">
        <f ca="1">'organized input'!I311</f>
        <v>19</v>
      </c>
      <c r="I96">
        <f ca="1">'organized input'!J311</f>
        <v>31</v>
      </c>
      <c r="L96" s="2">
        <f t="shared" si="2"/>
        <v>24.399999999999995</v>
      </c>
    </row>
    <row r="97" spans="1:12">
      <c r="A97" t="str">
        <f ca="1">'organized input'!B337</f>
        <v xml:space="preserve"> mike WILCHER</v>
      </c>
      <c r="B97" t="str">
        <f ca="1">'organized input'!C337</f>
        <v xml:space="preserve"> Face=0x9c</v>
      </c>
      <c r="C97" t="str">
        <f ca="1">'organized input'!D337</f>
        <v xml:space="preserve"> #54</v>
      </c>
      <c r="D97">
        <f ca="1">'organized input'!E337</f>
        <v>25</v>
      </c>
      <c r="E97">
        <f ca="1">'organized input'!F337</f>
        <v>31</v>
      </c>
      <c r="F97">
        <f ca="1">'organized input'!G337</f>
        <v>38</v>
      </c>
      <c r="G97">
        <f ca="1">'organized input'!H337</f>
        <v>38</v>
      </c>
      <c r="H97">
        <f ca="1">'organized input'!I337</f>
        <v>19</v>
      </c>
      <c r="I97">
        <f ca="1">'organized input'!J337</f>
        <v>31</v>
      </c>
      <c r="L97" s="2">
        <f t="shared" si="2"/>
        <v>24.399999999999995</v>
      </c>
    </row>
    <row r="98" spans="1:12">
      <c r="A98" t="str">
        <f ca="1">'organized input'!B339</f>
        <v xml:space="preserve"> darion CONNER</v>
      </c>
      <c r="B98" t="str">
        <f ca="1">'organized input'!C339</f>
        <v xml:space="preserve"> Face=0xc9</v>
      </c>
      <c r="C98" t="str">
        <f ca="1">'organized input'!D339</f>
        <v xml:space="preserve"> #56</v>
      </c>
      <c r="D98">
        <f ca="1">'organized input'!E339</f>
        <v>25</v>
      </c>
      <c r="E98">
        <f ca="1">'organized input'!F339</f>
        <v>31</v>
      </c>
      <c r="F98">
        <f ca="1">'organized input'!G339</f>
        <v>38</v>
      </c>
      <c r="G98">
        <f ca="1">'organized input'!H339</f>
        <v>38</v>
      </c>
      <c r="H98">
        <f ca="1">'organized input'!I339</f>
        <v>19</v>
      </c>
      <c r="I98">
        <f ca="1">'organized input'!J339</f>
        <v>31</v>
      </c>
      <c r="L98" s="2">
        <f t="shared" ref="L98:L113" si="3">IF(Q$3=0,0.3*D98+0.3*E98+0.05*F98+0.05*G98+0.4*(H98/2),E98+F98+0.5*G98+0.5*H98+3*I98)</f>
        <v>24.399999999999995</v>
      </c>
    </row>
    <row r="99" spans="1:12">
      <c r="A99" t="str">
        <f ca="1">'organized input'!B260</f>
        <v xml:space="preserve"> joe MOTT</v>
      </c>
      <c r="B99" t="str">
        <f ca="1">'organized input'!C260</f>
        <v xml:space="preserve"> Face=0x1f</v>
      </c>
      <c r="C99" t="str">
        <f ca="1">'organized input'!D260</f>
        <v xml:space="preserve"> #51</v>
      </c>
      <c r="D99">
        <f ca="1">'organized input'!E260</f>
        <v>25</v>
      </c>
      <c r="E99">
        <f ca="1">'organized input'!F260</f>
        <v>31</v>
      </c>
      <c r="F99">
        <f ca="1">'organized input'!G260</f>
        <v>31</v>
      </c>
      <c r="G99">
        <f ca="1">'organized input'!H260</f>
        <v>44</v>
      </c>
      <c r="H99">
        <f ca="1">'organized input'!I260</f>
        <v>19</v>
      </c>
      <c r="I99">
        <f ca="1">'organized input'!J260</f>
        <v>31</v>
      </c>
      <c r="L99" s="2">
        <f t="shared" si="3"/>
        <v>24.349999999999998</v>
      </c>
    </row>
    <row r="100" spans="1:12">
      <c r="A100" t="str">
        <f ca="1">'organized input'!B316</f>
        <v xml:space="preserve"> joe KELLY</v>
      </c>
      <c r="B100" t="str">
        <f ca="1">'organized input'!C316</f>
        <v xml:space="preserve"> Face=0x9a</v>
      </c>
      <c r="C100" t="str">
        <f ca="1">'organized input'!D316</f>
        <v xml:space="preserve"> #58</v>
      </c>
      <c r="D100">
        <f ca="1">'organized input'!E316</f>
        <v>25</v>
      </c>
      <c r="E100">
        <f ca="1">'organized input'!F316</f>
        <v>31</v>
      </c>
      <c r="F100">
        <f ca="1">'organized input'!G316</f>
        <v>31</v>
      </c>
      <c r="G100">
        <f ca="1">'organized input'!H316</f>
        <v>44</v>
      </c>
      <c r="H100">
        <f ca="1">'organized input'!I316</f>
        <v>19</v>
      </c>
      <c r="I100">
        <f ca="1">'organized input'!J316</f>
        <v>31</v>
      </c>
      <c r="L100" s="2">
        <f t="shared" si="3"/>
        <v>24.349999999999998</v>
      </c>
    </row>
    <row r="101" spans="1:12">
      <c r="A101" t="str">
        <f ca="1">'organized input'!B235</f>
        <v xml:space="preserve"> john GRIMSLEY</v>
      </c>
      <c r="B101" t="str">
        <f ca="1">'organized input'!C235</f>
        <v xml:space="preserve"> Face=0x35</v>
      </c>
      <c r="C101" t="str">
        <f ca="1">'organized input'!D235</f>
        <v xml:space="preserve"> #59</v>
      </c>
      <c r="D101">
        <f ca="1">'organized input'!E235</f>
        <v>25</v>
      </c>
      <c r="E101">
        <f ca="1">'organized input'!F235</f>
        <v>31</v>
      </c>
      <c r="F101">
        <f ca="1">'organized input'!G235</f>
        <v>38</v>
      </c>
      <c r="G101">
        <f ca="1">'organized input'!H235</f>
        <v>31</v>
      </c>
      <c r="H101">
        <f ca="1">'organized input'!I235</f>
        <v>19</v>
      </c>
      <c r="I101">
        <f ca="1">'organized input'!J235</f>
        <v>38</v>
      </c>
      <c r="L101" s="2">
        <f t="shared" si="3"/>
        <v>24.049999999999997</v>
      </c>
    </row>
    <row r="102" spans="1:12">
      <c r="A102" t="str">
        <f ca="1">'organized input'!B237</f>
        <v xml:space="preserve"> marc MUNFORD</v>
      </c>
      <c r="B102" t="str">
        <f ca="1">'organized input'!C237</f>
        <v xml:space="preserve"> Face=0x41</v>
      </c>
      <c r="C102" t="str">
        <f ca="1">'organized input'!D237</f>
        <v xml:space="preserve"> #51</v>
      </c>
      <c r="D102">
        <f ca="1">'organized input'!E237</f>
        <v>25</v>
      </c>
      <c r="E102">
        <f ca="1">'organized input'!F237</f>
        <v>31</v>
      </c>
      <c r="F102">
        <f ca="1">'organized input'!G237</f>
        <v>38</v>
      </c>
      <c r="G102">
        <f ca="1">'organized input'!H237</f>
        <v>31</v>
      </c>
      <c r="H102">
        <f ca="1">'organized input'!I237</f>
        <v>19</v>
      </c>
      <c r="I102">
        <f ca="1">'organized input'!J237</f>
        <v>38</v>
      </c>
      <c r="L102" s="2">
        <f t="shared" si="3"/>
        <v>24.049999999999997</v>
      </c>
    </row>
    <row r="103" spans="1:12">
      <c r="A103" t="str">
        <f ca="1">'organized input'!B253</f>
        <v xml:space="preserve"> frank STAMS</v>
      </c>
      <c r="B103" t="str">
        <f ca="1">'organized input'!C253</f>
        <v xml:space="preserve"> Face=0x1e</v>
      </c>
      <c r="C103" t="str">
        <f ca="1">'organized input'!D253</f>
        <v xml:space="preserve"> #50</v>
      </c>
      <c r="D103">
        <f ca="1">'organized input'!E253</f>
        <v>25</v>
      </c>
      <c r="E103">
        <f ca="1">'organized input'!F253</f>
        <v>31</v>
      </c>
      <c r="F103">
        <f ca="1">'organized input'!G253</f>
        <v>38</v>
      </c>
      <c r="G103">
        <f ca="1">'organized input'!H253</f>
        <v>31</v>
      </c>
      <c r="H103">
        <f ca="1">'organized input'!I253</f>
        <v>19</v>
      </c>
      <c r="I103">
        <f ca="1">'organized input'!J253</f>
        <v>25</v>
      </c>
      <c r="L103" s="2">
        <f t="shared" si="3"/>
        <v>24.049999999999997</v>
      </c>
    </row>
    <row r="104" spans="1:12">
      <c r="A104" t="str">
        <f ca="1">'organized input'!B335</f>
        <v xml:space="preserve"> kevin MURPHY</v>
      </c>
      <c r="B104" t="str">
        <f ca="1">'organized input'!C335</f>
        <v xml:space="preserve"> Face=0x8e</v>
      </c>
      <c r="C104" t="str">
        <f ca="1">'organized input'!D335</f>
        <v xml:space="preserve"> #59</v>
      </c>
      <c r="D104">
        <f ca="1">'organized input'!E335</f>
        <v>25</v>
      </c>
      <c r="E104">
        <f ca="1">'organized input'!F335</f>
        <v>31</v>
      </c>
      <c r="F104">
        <f ca="1">'organized input'!G335</f>
        <v>38</v>
      </c>
      <c r="G104">
        <f ca="1">'organized input'!H335</f>
        <v>31</v>
      </c>
      <c r="H104">
        <f ca="1">'organized input'!I335</f>
        <v>19</v>
      </c>
      <c r="I104">
        <f ca="1">'organized input'!J335</f>
        <v>25</v>
      </c>
      <c r="L104" s="2">
        <f t="shared" si="3"/>
        <v>24.049999999999997</v>
      </c>
    </row>
    <row r="105" spans="1:12">
      <c r="A105" t="str">
        <f ca="1">'organized input'!B231</f>
        <v xml:space="preserve"> richard HARVEY</v>
      </c>
      <c r="B105" t="str">
        <f ca="1">'organized input'!C231</f>
        <v xml:space="preserve"> Face=0xa4</v>
      </c>
      <c r="C105" t="str">
        <f ca="1">'organized input'!D231</f>
        <v xml:space="preserve"> #58</v>
      </c>
      <c r="D105">
        <f ca="1">'organized input'!E231</f>
        <v>25</v>
      </c>
      <c r="E105">
        <f ca="1">'organized input'!F231</f>
        <v>31</v>
      </c>
      <c r="F105">
        <f ca="1">'organized input'!G231</f>
        <v>31</v>
      </c>
      <c r="G105">
        <f ca="1">'organized input'!H231</f>
        <v>38</v>
      </c>
      <c r="H105">
        <f ca="1">'organized input'!I231</f>
        <v>19</v>
      </c>
      <c r="I105">
        <f ca="1">'organized input'!J231</f>
        <v>31</v>
      </c>
      <c r="L105" s="2">
        <f t="shared" si="3"/>
        <v>24.049999999999997</v>
      </c>
    </row>
    <row r="106" spans="1:12">
      <c r="A106" t="str">
        <f ca="1">'organized input'!B245</f>
        <v xml:space="preserve"> eric HILL</v>
      </c>
      <c r="B106" t="str">
        <f ca="1">'organized input'!C245</f>
        <v xml:space="preserve"> Face=0xa1</v>
      </c>
      <c r="C106" t="str">
        <f ca="1">'organized input'!D245</f>
        <v xml:space="preserve"> #58</v>
      </c>
      <c r="D106">
        <f ca="1">'organized input'!E245</f>
        <v>25</v>
      </c>
      <c r="E106">
        <f ca="1">'organized input'!F245</f>
        <v>31</v>
      </c>
      <c r="F106">
        <f ca="1">'organized input'!G245</f>
        <v>31</v>
      </c>
      <c r="G106">
        <f ca="1">'organized input'!H245</f>
        <v>38</v>
      </c>
      <c r="H106">
        <f ca="1">'organized input'!I245</f>
        <v>19</v>
      </c>
      <c r="I106">
        <f ca="1">'organized input'!J245</f>
        <v>38</v>
      </c>
      <c r="L106" s="2">
        <f t="shared" si="3"/>
        <v>24.049999999999997</v>
      </c>
    </row>
    <row r="107" spans="1:12">
      <c r="A107" t="str">
        <f ca="1">'organized input'!B259</f>
        <v xml:space="preserve"> chris SINGLETON</v>
      </c>
      <c r="B107" t="str">
        <f ca="1">'organized input'!C259</f>
        <v xml:space="preserve"> Face=0x86</v>
      </c>
      <c r="C107" t="str">
        <f ca="1">'organized input'!D259</f>
        <v xml:space="preserve"> #55</v>
      </c>
      <c r="D107">
        <f ca="1">'organized input'!E259</f>
        <v>25</v>
      </c>
      <c r="E107">
        <f ca="1">'organized input'!F259</f>
        <v>31</v>
      </c>
      <c r="F107">
        <f ca="1">'organized input'!G259</f>
        <v>31</v>
      </c>
      <c r="G107">
        <f ca="1">'organized input'!H259</f>
        <v>38</v>
      </c>
      <c r="H107">
        <f ca="1">'organized input'!I259</f>
        <v>19</v>
      </c>
      <c r="I107">
        <f ca="1">'organized input'!J259</f>
        <v>38</v>
      </c>
      <c r="L107" s="2">
        <f t="shared" si="3"/>
        <v>24.049999999999997</v>
      </c>
    </row>
    <row r="108" spans="1:12">
      <c r="A108" t="str">
        <f ca="1">'organized input'!B249</f>
        <v xml:space="preserve"> brian NOBLE</v>
      </c>
      <c r="B108" t="str">
        <f ca="1">'organized input'!C249</f>
        <v xml:space="preserve"> Face=0x4f</v>
      </c>
      <c r="C108" t="str">
        <f ca="1">'organized input'!D249</f>
        <v xml:space="preserve"> #91</v>
      </c>
      <c r="D108">
        <f ca="1">'organized input'!E249</f>
        <v>25</v>
      </c>
      <c r="E108">
        <f ca="1">'organized input'!F249</f>
        <v>31</v>
      </c>
      <c r="F108">
        <f ca="1">'organized input'!G249</f>
        <v>31</v>
      </c>
      <c r="G108">
        <f ca="1">'organized input'!H249</f>
        <v>31</v>
      </c>
      <c r="H108">
        <f ca="1">'organized input'!I249</f>
        <v>19</v>
      </c>
      <c r="I108">
        <f ca="1">'organized input'!J249</f>
        <v>31</v>
      </c>
      <c r="L108" s="2">
        <f t="shared" si="3"/>
        <v>23.7</v>
      </c>
    </row>
    <row r="109" spans="1:12">
      <c r="A109" t="str">
        <f ca="1">'organized input'!B250</f>
        <v xml:space="preserve"> scott STUDWELL</v>
      </c>
      <c r="B109" t="str">
        <f ca="1">'organized input'!C250</f>
        <v xml:space="preserve"> Face=0x29</v>
      </c>
      <c r="C109" t="str">
        <f ca="1">'organized input'!D250</f>
        <v xml:space="preserve"> #55</v>
      </c>
      <c r="D109">
        <f ca="1">'organized input'!E250</f>
        <v>25</v>
      </c>
      <c r="E109">
        <f ca="1">'organized input'!F250</f>
        <v>31</v>
      </c>
      <c r="F109">
        <f ca="1">'organized input'!G250</f>
        <v>31</v>
      </c>
      <c r="G109">
        <f ca="1">'organized input'!H250</f>
        <v>31</v>
      </c>
      <c r="H109">
        <f ca="1">'organized input'!I250</f>
        <v>19</v>
      </c>
      <c r="I109">
        <f ca="1">'organized input'!J250</f>
        <v>31</v>
      </c>
      <c r="L109" s="2">
        <f t="shared" si="3"/>
        <v>23.7</v>
      </c>
    </row>
    <row r="110" spans="1:12">
      <c r="A110" t="str">
        <f ca="1">'organized input'!B251</f>
        <v xml:space="preserve"> eugene MARVE</v>
      </c>
      <c r="B110" t="str">
        <f ca="1">'organized input'!C251</f>
        <v xml:space="preserve"> Face=0xc0</v>
      </c>
      <c r="C110" t="str">
        <f ca="1">'organized input'!D251</f>
        <v xml:space="preserve"> #99</v>
      </c>
      <c r="D110">
        <f ca="1">'organized input'!E251</f>
        <v>25</v>
      </c>
      <c r="E110">
        <f ca="1">'organized input'!F251</f>
        <v>31</v>
      </c>
      <c r="F110">
        <f ca="1">'organized input'!G251</f>
        <v>31</v>
      </c>
      <c r="G110">
        <f ca="1">'organized input'!H251</f>
        <v>31</v>
      </c>
      <c r="H110">
        <f ca="1">'organized input'!I251</f>
        <v>19</v>
      </c>
      <c r="I110">
        <f ca="1">'organized input'!J251</f>
        <v>25</v>
      </c>
      <c r="L110" s="2">
        <f t="shared" si="3"/>
        <v>23.7</v>
      </c>
    </row>
    <row r="111" spans="1:12">
      <c r="A111" t="str">
        <f ca="1">'organized input'!B278</f>
        <v xml:space="preserve"> ray BERRY</v>
      </c>
      <c r="B111" t="str">
        <f ca="1">'organized input'!C278</f>
        <v xml:space="preserve"> Face=0x2f</v>
      </c>
      <c r="C111" t="str">
        <f ca="1">'organized input'!D278</f>
        <v xml:space="preserve"> #50</v>
      </c>
      <c r="D111">
        <f ca="1">'organized input'!E278</f>
        <v>25</v>
      </c>
      <c r="E111">
        <f ca="1">'organized input'!F278</f>
        <v>31</v>
      </c>
      <c r="F111">
        <f ca="1">'organized input'!G278</f>
        <v>31</v>
      </c>
      <c r="G111">
        <f ca="1">'organized input'!H278</f>
        <v>31</v>
      </c>
      <c r="H111">
        <f ca="1">'organized input'!I278</f>
        <v>19</v>
      </c>
      <c r="I111">
        <f ca="1">'organized input'!J278</f>
        <v>31</v>
      </c>
      <c r="L111" s="2">
        <f t="shared" si="3"/>
        <v>23.7</v>
      </c>
    </row>
    <row r="112" spans="1:12">
      <c r="A112" t="str">
        <f ca="1">'organized input'!B304</f>
        <v xml:space="preserve"> dennis GIBSON</v>
      </c>
      <c r="B112" t="str">
        <f ca="1">'organized input'!C304</f>
        <v xml:space="preserve"> Face=0x44</v>
      </c>
      <c r="C112" t="str">
        <f ca="1">'organized input'!D304</f>
        <v xml:space="preserve"> #98</v>
      </c>
      <c r="D112">
        <f ca="1">'organized input'!E304</f>
        <v>25</v>
      </c>
      <c r="E112">
        <f ca="1">'organized input'!F304</f>
        <v>31</v>
      </c>
      <c r="F112">
        <f ca="1">'organized input'!G304</f>
        <v>31</v>
      </c>
      <c r="G112">
        <f ca="1">'organized input'!H304</f>
        <v>31</v>
      </c>
      <c r="H112">
        <f ca="1">'organized input'!I304</f>
        <v>19</v>
      </c>
      <c r="I112">
        <f ca="1">'organized input'!J304</f>
        <v>25</v>
      </c>
      <c r="L112" s="2">
        <f t="shared" si="3"/>
        <v>23.7</v>
      </c>
    </row>
    <row r="113" spans="1:12">
      <c r="A113" t="str">
        <f ca="1">'organized input'!B276</f>
        <v xml:space="preserve"> george JAMISON</v>
      </c>
      <c r="B113" t="str">
        <f ca="1">'organized input'!C276</f>
        <v xml:space="preserve"> Face=0x96</v>
      </c>
      <c r="C113" t="str">
        <f ca="1">'organized input'!D276</f>
        <v xml:space="preserve"> #58</v>
      </c>
      <c r="D113">
        <f ca="1">'organized input'!E276</f>
        <v>25</v>
      </c>
      <c r="E113">
        <f ca="1">'organized input'!F276</f>
        <v>31</v>
      </c>
      <c r="F113">
        <f ca="1">'organized input'!G276</f>
        <v>31</v>
      </c>
      <c r="G113">
        <f ca="1">'organized input'!H276</f>
        <v>25</v>
      </c>
      <c r="H113">
        <f ca="1">'organized input'!I276</f>
        <v>19</v>
      </c>
      <c r="I113">
        <f ca="1">'organized input'!J276</f>
        <v>25</v>
      </c>
      <c r="L113" s="2">
        <f t="shared" si="3"/>
        <v>23.4</v>
      </c>
    </row>
    <row r="114" spans="1:12">
      <c r="L114" s="2">
        <f>IF(Q$3=0,0.33*D114+0.33*E114+0.05*F114+0.05*G114+0.33*H114,E114+F114+0.5*G114+0.5*H114+3*I114)</f>
        <v>0</v>
      </c>
    </row>
    <row r="115" spans="1:12">
      <c r="A115" t="s">
        <v>1672</v>
      </c>
      <c r="D115" s="1">
        <f t="shared" ref="D115:I115" si="4">AVERAGE(D2:D113)</f>
        <v>28.285714285714285</v>
      </c>
      <c r="E115" s="1">
        <f t="shared" si="4"/>
        <v>37.267857142857146</v>
      </c>
      <c r="F115" s="1">
        <f t="shared" si="4"/>
        <v>43.053571428571431</v>
      </c>
      <c r="G115" s="1">
        <f t="shared" si="4"/>
        <v>46.803571428571431</v>
      </c>
      <c r="H115" s="1">
        <f t="shared" si="4"/>
        <v>24.0625</v>
      </c>
      <c r="I115" s="1">
        <f t="shared" si="4"/>
        <v>47.491071428571431</v>
      </c>
    </row>
    <row r="116" spans="1:12">
      <c r="A116" t="s">
        <v>1673</v>
      </c>
      <c r="D116" s="2">
        <f t="shared" ref="D116:I116" si="5">STDEVP(D2:D113)</f>
        <v>5.2871619639134435</v>
      </c>
      <c r="E116" s="2">
        <f t="shared" si="5"/>
        <v>7.4629826271992323</v>
      </c>
      <c r="F116" s="2">
        <f t="shared" si="5"/>
        <v>8.9070991807841988</v>
      </c>
      <c r="G116" s="2">
        <f t="shared" si="5"/>
        <v>12.459820628806854</v>
      </c>
      <c r="H116" s="2">
        <f t="shared" si="5"/>
        <v>8.0025456329309907</v>
      </c>
      <c r="I116" s="2">
        <f t="shared" si="5"/>
        <v>15.554624677311915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6"/>
  <sheetViews>
    <sheetView workbookViewId="0">
      <selection activeCell="L2" sqref="L2"/>
    </sheetView>
  </sheetViews>
  <sheetFormatPr defaultRowHeight="15"/>
  <cols>
    <col min="1" max="1" width="13.85546875" bestFit="1" customWidth="1"/>
  </cols>
  <sheetData>
    <row r="1" spans="1:17">
      <c r="D1" t="s">
        <v>1674</v>
      </c>
      <c r="E1" t="s">
        <v>1675</v>
      </c>
      <c r="F1" t="s">
        <v>1676</v>
      </c>
      <c r="G1" t="s">
        <v>1649</v>
      </c>
      <c r="H1" t="s">
        <v>1677</v>
      </c>
    </row>
    <row r="2" spans="1:17">
      <c r="A2" t="str">
        <f ca="1">'organized input'!B63</f>
        <v xml:space="preserve"> david FULCHER</v>
      </c>
      <c r="B2" t="str">
        <f ca="1">'organized input'!C63</f>
        <v xml:space="preserve"> Face=0x8a</v>
      </c>
      <c r="C2" t="str">
        <f ca="1">'organized input'!D63</f>
        <v xml:space="preserve"> #33</v>
      </c>
      <c r="D2">
        <f ca="1">'organized input'!E63</f>
        <v>44</v>
      </c>
      <c r="E2">
        <f ca="1">'organized input'!F63</f>
        <v>56</v>
      </c>
      <c r="F2">
        <f ca="1">'organized input'!G63</f>
        <v>69</v>
      </c>
      <c r="G2">
        <f ca="1">'organized input'!H63</f>
        <v>75</v>
      </c>
      <c r="H2">
        <f ca="1">'organized input'!I63</f>
        <v>69</v>
      </c>
      <c r="I2">
        <f ca="1">'organized input'!J63</f>
        <v>75</v>
      </c>
      <c r="L2" s="2">
        <f t="shared" ref="L2:L33" si="0">IF(Q$3=0,0.3*D2+0.3*E2+0.05*F2+0.05*G2+0.4*(H2/2),E2+F2+0.5*G2+0.5*H2+3*I2)</f>
        <v>51</v>
      </c>
      <c r="M2">
        <f t="shared" ref="M2:M33" si="1">(L2-L$115)/L$116</f>
        <v>2.0968067793306542</v>
      </c>
    </row>
    <row r="3" spans="1:17">
      <c r="A3" t="str">
        <f ca="1">'organized input'!B25</f>
        <v xml:space="preserve"> wayne HADDIX</v>
      </c>
      <c r="B3" t="str">
        <f ca="1">'organized input'!C25</f>
        <v xml:space="preserve"> Face=0xc9</v>
      </c>
      <c r="C3" t="str">
        <f ca="1">'organized input'!D25</f>
        <v xml:space="preserve"> #45</v>
      </c>
      <c r="D3">
        <f ca="1">'organized input'!E25</f>
        <v>44</v>
      </c>
      <c r="E3">
        <f ca="1">'organized input'!F25</f>
        <v>56</v>
      </c>
      <c r="F3">
        <f ca="1">'organized input'!G25</f>
        <v>75</v>
      </c>
      <c r="G3">
        <f ca="1">'organized input'!H25</f>
        <v>44</v>
      </c>
      <c r="H3">
        <f ca="1">'organized input'!I25</f>
        <v>75</v>
      </c>
      <c r="I3">
        <f ca="1">'organized input'!J25</f>
        <v>69</v>
      </c>
      <c r="L3" s="2">
        <f t="shared" si="0"/>
        <v>50.95</v>
      </c>
      <c r="M3">
        <f t="shared" si="1"/>
        <v>2.0902056336345383</v>
      </c>
      <c r="Q3">
        <v>0</v>
      </c>
    </row>
    <row r="4" spans="1:17">
      <c r="A4" t="str">
        <f ca="1">'organized input'!B10</f>
        <v xml:space="preserve"> rod WOODSON</v>
      </c>
      <c r="B4" t="str">
        <f ca="1">'organized input'!C10</f>
        <v xml:space="preserve"> Face=0x3b</v>
      </c>
      <c r="C4" t="str">
        <f ca="1">'organized input'!D10</f>
        <v xml:space="preserve"> #26</v>
      </c>
      <c r="D4">
        <f ca="1">'organized input'!E10</f>
        <v>44</v>
      </c>
      <c r="E4">
        <f ca="1">'organized input'!F10</f>
        <v>56</v>
      </c>
      <c r="F4">
        <f ca="1">'organized input'!G10</f>
        <v>75</v>
      </c>
      <c r="G4">
        <f ca="1">'organized input'!H10</f>
        <v>69</v>
      </c>
      <c r="H4">
        <f ca="1">'organized input'!I10</f>
        <v>63</v>
      </c>
      <c r="I4">
        <f ca="1">'organized input'!J10</f>
        <v>75</v>
      </c>
      <c r="L4" s="2">
        <f t="shared" si="0"/>
        <v>49.800000000000004</v>
      </c>
      <c r="M4">
        <f t="shared" si="1"/>
        <v>1.9383792826238635</v>
      </c>
    </row>
    <row r="5" spans="1:17">
      <c r="A5" t="str">
        <f ca="1">'organized input'!B29</f>
        <v xml:space="preserve"> deion SANDERS</v>
      </c>
      <c r="B5" t="str">
        <f ca="1">'organized input'!C29</f>
        <v xml:space="preserve"> Face=0x9e</v>
      </c>
      <c r="C5" t="str">
        <f ca="1">'organized input'!D29</f>
        <v xml:space="preserve"> #21</v>
      </c>
      <c r="D5">
        <f ca="1">'organized input'!E29</f>
        <v>44</v>
      </c>
      <c r="E5">
        <f ca="1">'organized input'!F29</f>
        <v>56</v>
      </c>
      <c r="F5">
        <f ca="1">'organized input'!G29</f>
        <v>75</v>
      </c>
      <c r="G5">
        <f ca="1">'organized input'!H29</f>
        <v>56</v>
      </c>
      <c r="H5">
        <f ca="1">'organized input'!I29</f>
        <v>56</v>
      </c>
      <c r="I5">
        <f ca="1">'organized input'!J29</f>
        <v>50</v>
      </c>
      <c r="L5" s="2">
        <f t="shared" si="0"/>
        <v>47.75</v>
      </c>
      <c r="M5">
        <f t="shared" si="1"/>
        <v>1.6677323090830951</v>
      </c>
    </row>
    <row r="6" spans="1:17">
      <c r="A6" t="str">
        <f ca="1">'organized input'!B54</f>
        <v xml:space="preserve"> ronnie LOTT</v>
      </c>
      <c r="B6" t="str">
        <f ca="1">'organized input'!C54</f>
        <v xml:space="preserve"> Face=0xab</v>
      </c>
      <c r="C6" t="str">
        <f ca="1">'organized input'!D54</f>
        <v xml:space="preserve"> #42</v>
      </c>
      <c r="D6">
        <f ca="1">'organized input'!E54</f>
        <v>44</v>
      </c>
      <c r="E6">
        <f ca="1">'organized input'!F54</f>
        <v>56</v>
      </c>
      <c r="F6">
        <f ca="1">'organized input'!G54</f>
        <v>69</v>
      </c>
      <c r="G6">
        <f ca="1">'organized input'!H54</f>
        <v>69</v>
      </c>
      <c r="H6">
        <f ca="1">'organized input'!I54</f>
        <v>50</v>
      </c>
      <c r="I6">
        <f ca="1">'organized input'!J54</f>
        <v>75</v>
      </c>
      <c r="L6" s="2">
        <f t="shared" si="0"/>
        <v>46.900000000000006</v>
      </c>
      <c r="M6">
        <f t="shared" si="1"/>
        <v>1.5555128322491187</v>
      </c>
    </row>
    <row r="7" spans="1:17">
      <c r="A7" t="str">
        <f ca="1">'organized input'!B9</f>
        <v xml:space="preserve"> richard JOHNSON</v>
      </c>
      <c r="B7" t="str">
        <f ca="1">'organized input'!C9</f>
        <v xml:space="preserve"> Face=0x96</v>
      </c>
      <c r="C7" t="str">
        <f ca="1">'organized input'!D9</f>
        <v xml:space="preserve"> #23</v>
      </c>
      <c r="D7">
        <f ca="1">'organized input'!E9</f>
        <v>38</v>
      </c>
      <c r="E7">
        <f ca="1">'organized input'!F9</f>
        <v>50</v>
      </c>
      <c r="F7">
        <f ca="1">'organized input'!G9</f>
        <v>63</v>
      </c>
      <c r="G7">
        <f ca="1">'organized input'!H9</f>
        <v>44</v>
      </c>
      <c r="H7">
        <f ca="1">'organized input'!I9</f>
        <v>75</v>
      </c>
      <c r="I7">
        <f ca="1">'organized input'!J9</f>
        <v>75</v>
      </c>
      <c r="L7" s="2">
        <f t="shared" si="0"/>
        <v>46.75</v>
      </c>
      <c r="M7">
        <f t="shared" si="1"/>
        <v>1.5357093951607692</v>
      </c>
    </row>
    <row r="8" spans="1:17">
      <c r="A8" t="str">
        <f ca="1">'organized input'!B80</f>
        <v xml:space="preserve"> joey BROWNER</v>
      </c>
      <c r="B8" t="str">
        <f ca="1">'organized input'!C80</f>
        <v xml:space="preserve"> Face=0xaa</v>
      </c>
      <c r="C8" t="str">
        <f ca="1">'organized input'!D80</f>
        <v xml:space="preserve"> #47</v>
      </c>
      <c r="D8">
        <f ca="1">'organized input'!E80</f>
        <v>38</v>
      </c>
      <c r="E8">
        <f ca="1">'organized input'!F80</f>
        <v>50</v>
      </c>
      <c r="F8">
        <f ca="1">'organized input'!G80</f>
        <v>63</v>
      </c>
      <c r="G8">
        <f ca="1">'organized input'!H80</f>
        <v>56</v>
      </c>
      <c r="H8">
        <f ca="1">'organized input'!I80</f>
        <v>69</v>
      </c>
      <c r="I8">
        <f ca="1">'organized input'!J80</f>
        <v>69</v>
      </c>
      <c r="L8" s="2">
        <f t="shared" si="0"/>
        <v>46.149999999999991</v>
      </c>
      <c r="M8">
        <f t="shared" si="1"/>
        <v>1.4564956468073726</v>
      </c>
    </row>
    <row r="9" spans="1:17">
      <c r="A9" t="str">
        <f ca="1">'organized input'!B49</f>
        <v xml:space="preserve"> mark CARRIER</v>
      </c>
      <c r="B9" t="str">
        <f ca="1">'organized input'!C49</f>
        <v xml:space="preserve"> Face=0xc9</v>
      </c>
      <c r="C9" t="str">
        <f ca="1">'organized input'!D49</f>
        <v xml:space="preserve"> #20</v>
      </c>
      <c r="D9">
        <f ca="1">'organized input'!E49</f>
        <v>38</v>
      </c>
      <c r="E9">
        <f ca="1">'organized input'!F49</f>
        <v>44</v>
      </c>
      <c r="F9">
        <f ca="1">'organized input'!G49</f>
        <v>56</v>
      </c>
      <c r="G9">
        <f ca="1">'organized input'!H49</f>
        <v>50</v>
      </c>
      <c r="H9">
        <f ca="1">'organized input'!I49</f>
        <v>81</v>
      </c>
      <c r="I9">
        <f ca="1">'organized input'!J49</f>
        <v>69</v>
      </c>
      <c r="K9" s="1"/>
      <c r="L9" s="2">
        <f t="shared" si="0"/>
        <v>46.1</v>
      </c>
      <c r="M9">
        <f t="shared" si="1"/>
        <v>1.4498945011112576</v>
      </c>
    </row>
    <row r="10" spans="1:17">
      <c r="A10" t="str">
        <f ca="1">'organized input'!B98</f>
        <v xml:space="preserve"> gill BYRD</v>
      </c>
      <c r="B10" t="str">
        <f ca="1">'organized input'!C98</f>
        <v xml:space="preserve"> Face=0xcb</v>
      </c>
      <c r="C10" t="str">
        <f ca="1">'organized input'!D98</f>
        <v xml:space="preserve"> #22</v>
      </c>
      <c r="D10">
        <f ca="1">'organized input'!E98</f>
        <v>38</v>
      </c>
      <c r="E10">
        <f ca="1">'organized input'!F98</f>
        <v>50</v>
      </c>
      <c r="F10">
        <f ca="1">'organized input'!G98</f>
        <v>63</v>
      </c>
      <c r="G10">
        <f ca="1">'organized input'!H98</f>
        <v>50</v>
      </c>
      <c r="H10">
        <f ca="1">'organized input'!I98</f>
        <v>69</v>
      </c>
      <c r="I10">
        <f ca="1">'organized input'!J98</f>
        <v>75</v>
      </c>
      <c r="L10" s="2">
        <f t="shared" si="0"/>
        <v>45.849999999999994</v>
      </c>
      <c r="M10">
        <f t="shared" si="1"/>
        <v>1.4168887726306751</v>
      </c>
    </row>
    <row r="11" spans="1:17">
      <c r="A11" t="str">
        <f ca="1">'organized input'!B82</f>
        <v xml:space="preserve"> dave WAYMER</v>
      </c>
      <c r="B11" t="str">
        <f ca="1">'organized input'!C82</f>
        <v xml:space="preserve"> Face=0xd1</v>
      </c>
      <c r="C11" t="str">
        <f ca="1">'organized input'!D82</f>
        <v xml:space="preserve"> #43</v>
      </c>
      <c r="D11">
        <f ca="1">'organized input'!E82</f>
        <v>38</v>
      </c>
      <c r="E11">
        <f ca="1">'organized input'!F82</f>
        <v>50</v>
      </c>
      <c r="F11">
        <f ca="1">'organized input'!G82</f>
        <v>63</v>
      </c>
      <c r="G11">
        <f ca="1">'organized input'!H82</f>
        <v>50</v>
      </c>
      <c r="H11">
        <f ca="1">'organized input'!I82</f>
        <v>69</v>
      </c>
      <c r="I11">
        <f ca="1">'organized input'!J82</f>
        <v>63</v>
      </c>
      <c r="L11" s="2">
        <f t="shared" si="0"/>
        <v>45.849999999999994</v>
      </c>
      <c r="M11">
        <f t="shared" si="1"/>
        <v>1.4168887726306751</v>
      </c>
    </row>
    <row r="12" spans="1:17">
      <c r="A12" t="str">
        <f ca="1">'organized input'!B47</f>
        <v xml:space="preserve"> lonnie YOUNG</v>
      </c>
      <c r="B12" t="str">
        <f ca="1">'organized input'!C47</f>
        <v xml:space="preserve"> Face=0x8f</v>
      </c>
      <c r="C12" t="str">
        <f ca="1">'organized input'!D47</f>
        <v xml:space="preserve"> #43</v>
      </c>
      <c r="D12">
        <f ca="1">'organized input'!E47</f>
        <v>69</v>
      </c>
      <c r="E12">
        <f ca="1">'organized input'!F47</f>
        <v>31</v>
      </c>
      <c r="F12">
        <f ca="1">'organized input'!G47</f>
        <v>44</v>
      </c>
      <c r="G12">
        <f ca="1">'organized input'!H47</f>
        <v>44</v>
      </c>
      <c r="H12">
        <f ca="1">'organized input'!I47</f>
        <v>56</v>
      </c>
      <c r="I12">
        <f ca="1">'organized input'!J47</f>
        <v>44</v>
      </c>
      <c r="L12" s="2">
        <f t="shared" si="0"/>
        <v>45.600000000000009</v>
      </c>
      <c r="M12">
        <f t="shared" si="1"/>
        <v>1.3838830441500956</v>
      </c>
    </row>
    <row r="13" spans="1:17">
      <c r="A13" t="str">
        <f ca="1">'organized input'!B100</f>
        <v xml:space="preserve"> martin MAYHEW</v>
      </c>
      <c r="B13" t="str">
        <f ca="1">'organized input'!C100</f>
        <v xml:space="preserve"> Face=0x86</v>
      </c>
      <c r="C13" t="str">
        <f ca="1">'organized input'!D100</f>
        <v xml:space="preserve"> #35</v>
      </c>
      <c r="D13">
        <f ca="1">'organized input'!E100</f>
        <v>38</v>
      </c>
      <c r="E13">
        <f ca="1">'organized input'!F100</f>
        <v>50</v>
      </c>
      <c r="F13">
        <f ca="1">'organized input'!G100</f>
        <v>63</v>
      </c>
      <c r="G13">
        <f ca="1">'organized input'!H100</f>
        <v>31</v>
      </c>
      <c r="H13">
        <f ca="1">'organized input'!I100</f>
        <v>69</v>
      </c>
      <c r="I13">
        <f ca="1">'organized input'!J100</f>
        <v>38</v>
      </c>
      <c r="L13" s="2">
        <f t="shared" si="0"/>
        <v>44.9</v>
      </c>
      <c r="M13">
        <f t="shared" si="1"/>
        <v>1.2914670044044663</v>
      </c>
    </row>
    <row r="14" spans="1:17">
      <c r="A14" t="str">
        <f ca="1">'organized input'!B16</f>
        <v xml:space="preserve"> darrell GREEN</v>
      </c>
      <c r="B14" t="str">
        <f ca="1">'organized input'!C16</f>
        <v xml:space="preserve"> Face=0xb1</v>
      </c>
      <c r="C14" t="str">
        <f ca="1">'organized input'!D16</f>
        <v xml:space="preserve"> #28</v>
      </c>
      <c r="D14">
        <f ca="1">'organized input'!E16</f>
        <v>44</v>
      </c>
      <c r="E14">
        <f ca="1">'organized input'!F16</f>
        <v>56</v>
      </c>
      <c r="F14">
        <f ca="1">'organized input'!G16</f>
        <v>75</v>
      </c>
      <c r="G14">
        <f ca="1">'organized input'!H16</f>
        <v>44</v>
      </c>
      <c r="H14">
        <f ca="1">'organized input'!I16</f>
        <v>44</v>
      </c>
      <c r="I14">
        <f ca="1">'organized input'!J16</f>
        <v>31</v>
      </c>
      <c r="L14" s="2">
        <f t="shared" si="0"/>
        <v>44.75</v>
      </c>
      <c r="M14">
        <f t="shared" si="1"/>
        <v>1.2716635673161174</v>
      </c>
    </row>
    <row r="15" spans="1:17">
      <c r="A15" t="str">
        <f ca="1">'organized input'!B21</f>
        <v xml:space="preserve"> lemuel STINSON</v>
      </c>
      <c r="B15" t="str">
        <f ca="1">'organized input'!C21</f>
        <v xml:space="preserve"> Face=0xc4</v>
      </c>
      <c r="C15" t="str">
        <f ca="1">'organized input'!D21</f>
        <v xml:space="preserve"> #32</v>
      </c>
      <c r="D15">
        <f ca="1">'organized input'!E21</f>
        <v>38</v>
      </c>
      <c r="E15">
        <f ca="1">'organized input'!F21</f>
        <v>44</v>
      </c>
      <c r="F15">
        <f ca="1">'organized input'!G21</f>
        <v>56</v>
      </c>
      <c r="G15">
        <f ca="1">'organized input'!H21</f>
        <v>50</v>
      </c>
      <c r="H15">
        <f ca="1">'organized input'!I21</f>
        <v>69</v>
      </c>
      <c r="I15">
        <f ca="1">'organized input'!J21</f>
        <v>56</v>
      </c>
      <c r="L15" s="2">
        <f t="shared" si="0"/>
        <v>43.7</v>
      </c>
      <c r="M15">
        <f t="shared" si="1"/>
        <v>1.1330395076976758</v>
      </c>
    </row>
    <row r="16" spans="1:17">
      <c r="A16" t="str">
        <f ca="1">'organized input'!B41</f>
        <v xml:space="preserve"> eddie ANDERSON</v>
      </c>
      <c r="B16" t="str">
        <f ca="1">'organized input'!C41</f>
        <v xml:space="preserve"> Face=0xad</v>
      </c>
      <c r="C16" t="str">
        <f ca="1">'organized input'!D41</f>
        <v xml:space="preserve"> #33</v>
      </c>
      <c r="D16">
        <f ca="1">'organized input'!E41</f>
        <v>38</v>
      </c>
      <c r="E16">
        <f ca="1">'organized input'!F41</f>
        <v>50</v>
      </c>
      <c r="F16">
        <f ca="1">'organized input'!G41</f>
        <v>63</v>
      </c>
      <c r="G16">
        <f ca="1">'organized input'!H41</f>
        <v>69</v>
      </c>
      <c r="H16">
        <f ca="1">'organized input'!I41</f>
        <v>50</v>
      </c>
      <c r="I16">
        <f ca="1">'organized input'!J41</f>
        <v>63</v>
      </c>
      <c r="L16" s="2">
        <f t="shared" si="0"/>
        <v>43</v>
      </c>
      <c r="M16">
        <f t="shared" si="1"/>
        <v>1.0406234679520472</v>
      </c>
    </row>
    <row r="17" spans="1:13">
      <c r="A17" t="str">
        <f ca="1">'organized input'!B34</f>
        <v xml:space="preserve"> erik MCMILLAN</v>
      </c>
      <c r="B17" t="str">
        <f ca="1">'organized input'!C34</f>
        <v xml:space="preserve"> Face=0x87</v>
      </c>
      <c r="C17" t="str">
        <f ca="1">'organized input'!D34</f>
        <v xml:space="preserve"> #22</v>
      </c>
      <c r="D17">
        <f ca="1">'organized input'!E34</f>
        <v>38</v>
      </c>
      <c r="E17">
        <f ca="1">'organized input'!F34</f>
        <v>44</v>
      </c>
      <c r="F17">
        <f ca="1">'organized input'!G34</f>
        <v>56</v>
      </c>
      <c r="G17">
        <f ca="1">'organized input'!H34</f>
        <v>56</v>
      </c>
      <c r="H17">
        <f ca="1">'organized input'!I34</f>
        <v>63</v>
      </c>
      <c r="I17">
        <f ca="1">'organized input'!J34</f>
        <v>81</v>
      </c>
      <c r="L17" s="2">
        <f t="shared" si="0"/>
        <v>42.800000000000004</v>
      </c>
      <c r="M17">
        <f t="shared" si="1"/>
        <v>1.0142188851675826</v>
      </c>
    </row>
    <row r="18" spans="1:13">
      <c r="A18" t="str">
        <f ca="1">'organized input'!B89</f>
        <v xml:space="preserve"> ronnie LIPPETT</v>
      </c>
      <c r="B18" t="str">
        <f ca="1">'organized input'!C89</f>
        <v xml:space="preserve"> Face=0xa3</v>
      </c>
      <c r="C18" t="str">
        <f ca="1">'organized input'!D89</f>
        <v xml:space="preserve"> #42</v>
      </c>
      <c r="D18">
        <f ca="1">'organized input'!E89</f>
        <v>38</v>
      </c>
      <c r="E18">
        <f ca="1">'organized input'!F89</f>
        <v>44</v>
      </c>
      <c r="F18">
        <f ca="1">'organized input'!G89</f>
        <v>56</v>
      </c>
      <c r="G18">
        <f ca="1">'organized input'!H89</f>
        <v>50</v>
      </c>
      <c r="H18">
        <f ca="1">'organized input'!I89</f>
        <v>63</v>
      </c>
      <c r="I18">
        <f ca="1">'organized input'!J89</f>
        <v>56</v>
      </c>
      <c r="L18" s="2">
        <f t="shared" si="0"/>
        <v>42.5</v>
      </c>
      <c r="M18">
        <f t="shared" si="1"/>
        <v>0.97461201099088435</v>
      </c>
    </row>
    <row r="19" spans="1:13">
      <c r="A19" t="str">
        <f ca="1">'organized input'!B108</f>
        <v xml:space="preserve"> carl LEE</v>
      </c>
      <c r="B19" t="str">
        <f ca="1">'organized input'!C108</f>
        <v xml:space="preserve"> Face=0x88</v>
      </c>
      <c r="C19" t="str">
        <f ca="1">'organized input'!D108</f>
        <v xml:space="preserve"> #39</v>
      </c>
      <c r="D19">
        <f ca="1">'organized input'!E108</f>
        <v>38</v>
      </c>
      <c r="E19">
        <f ca="1">'organized input'!F108</f>
        <v>50</v>
      </c>
      <c r="F19">
        <f ca="1">'organized input'!G108</f>
        <v>63</v>
      </c>
      <c r="G19">
        <f ca="1">'organized input'!H108</f>
        <v>56</v>
      </c>
      <c r="H19">
        <f ca="1">'organized input'!I108</f>
        <v>50</v>
      </c>
      <c r="I19">
        <f ca="1">'organized input'!J108</f>
        <v>69</v>
      </c>
      <c r="L19" s="2">
        <f t="shared" si="0"/>
        <v>42.349999999999994</v>
      </c>
      <c r="M19">
        <f t="shared" si="1"/>
        <v>0.95480857390253471</v>
      </c>
    </row>
    <row r="20" spans="1:13">
      <c r="A20" t="str">
        <f ca="1">'organized input'!B17</f>
        <v xml:space="preserve"> everson WALLS</v>
      </c>
      <c r="B20" t="str">
        <f ca="1">'organized input'!C17</f>
        <v xml:space="preserve"> Face=0xc4</v>
      </c>
      <c r="C20" t="str">
        <f ca="1">'organized input'!D17</f>
        <v xml:space="preserve"> #28</v>
      </c>
      <c r="D20">
        <f ca="1">'organized input'!E17</f>
        <v>38</v>
      </c>
      <c r="E20">
        <f ca="1">'organized input'!F17</f>
        <v>44</v>
      </c>
      <c r="F20">
        <f ca="1">'organized input'!G17</f>
        <v>56</v>
      </c>
      <c r="G20">
        <f ca="1">'organized input'!H17</f>
        <v>31</v>
      </c>
      <c r="H20">
        <f ca="1">'organized input'!I17</f>
        <v>63</v>
      </c>
      <c r="I20">
        <f ca="1">'organized input'!J17</f>
        <v>44</v>
      </c>
      <c r="L20" s="2">
        <f t="shared" si="0"/>
        <v>41.550000000000004</v>
      </c>
      <c r="M20">
        <f t="shared" si="1"/>
        <v>0.84919024276467536</v>
      </c>
    </row>
    <row r="21" spans="1:13">
      <c r="A21" t="str">
        <f ca="1">'organized input'!B75</f>
        <v xml:space="preserve"> tim MCDONALD</v>
      </c>
      <c r="B21" t="str">
        <f ca="1">'organized input'!C75</f>
        <v xml:space="preserve"> Face=0xcb</v>
      </c>
      <c r="C21" t="str">
        <f ca="1">'organized input'!D75</f>
        <v xml:space="preserve"> #46</v>
      </c>
      <c r="D21">
        <f ca="1">'organized input'!E75</f>
        <v>38</v>
      </c>
      <c r="E21">
        <f ca="1">'organized input'!F75</f>
        <v>44</v>
      </c>
      <c r="F21">
        <f ca="1">'organized input'!G75</f>
        <v>56</v>
      </c>
      <c r="G21">
        <f ca="1">'organized input'!H75</f>
        <v>56</v>
      </c>
      <c r="H21">
        <f ca="1">'organized input'!I75</f>
        <v>56</v>
      </c>
      <c r="I21">
        <f ca="1">'organized input'!J75</f>
        <v>69</v>
      </c>
      <c r="L21" s="2">
        <f t="shared" si="0"/>
        <v>41.400000000000006</v>
      </c>
      <c r="M21">
        <f t="shared" si="1"/>
        <v>0.82938680567632661</v>
      </c>
    </row>
    <row r="22" spans="1:13">
      <c r="A22" t="str">
        <f ca="1">'organized input'!B32</f>
        <v xml:space="preserve"> louis OLIVER</v>
      </c>
      <c r="B22" t="str">
        <f ca="1">'organized input'!C32</f>
        <v xml:space="preserve"> Face=0x92</v>
      </c>
      <c r="C22" t="str">
        <f ca="1">'organized input'!D32</f>
        <v xml:space="preserve"> #25</v>
      </c>
      <c r="D22">
        <f ca="1">'organized input'!E32</f>
        <v>38</v>
      </c>
      <c r="E22">
        <f ca="1">'organized input'!F32</f>
        <v>44</v>
      </c>
      <c r="F22">
        <f ca="1">'organized input'!G32</f>
        <v>56</v>
      </c>
      <c r="G22">
        <f ca="1">'organized input'!H32</f>
        <v>56</v>
      </c>
      <c r="H22">
        <f ca="1">'organized input'!I32</f>
        <v>56</v>
      </c>
      <c r="I22">
        <f ca="1">'organized input'!J32</f>
        <v>56</v>
      </c>
      <c r="L22" s="2">
        <f t="shared" si="0"/>
        <v>41.400000000000006</v>
      </c>
      <c r="M22">
        <f t="shared" si="1"/>
        <v>0.82938680567632661</v>
      </c>
    </row>
    <row r="23" spans="1:13">
      <c r="A23" t="str">
        <f ca="1">'organized input'!B60</f>
        <v xml:space="preserve"> jarvis WILLIAMS</v>
      </c>
      <c r="B23" t="str">
        <f ca="1">'organized input'!C60</f>
        <v xml:space="preserve"> Face=0x96</v>
      </c>
      <c r="C23" t="str">
        <f ca="1">'organized input'!D60</f>
        <v xml:space="preserve"> #26</v>
      </c>
      <c r="D23">
        <f ca="1">'organized input'!E60</f>
        <v>38</v>
      </c>
      <c r="E23">
        <f ca="1">'organized input'!F60</f>
        <v>44</v>
      </c>
      <c r="F23">
        <f ca="1">'organized input'!G60</f>
        <v>56</v>
      </c>
      <c r="G23">
        <f ca="1">'organized input'!H60</f>
        <v>56</v>
      </c>
      <c r="H23">
        <f ca="1">'organized input'!I60</f>
        <v>56</v>
      </c>
      <c r="I23">
        <f ca="1">'organized input'!J60</f>
        <v>56</v>
      </c>
      <c r="L23" s="2">
        <f t="shared" si="0"/>
        <v>41.400000000000006</v>
      </c>
      <c r="M23">
        <f t="shared" si="1"/>
        <v>0.82938680567632661</v>
      </c>
    </row>
    <row r="24" spans="1:13">
      <c r="A24" t="str">
        <f ca="1">'organized input'!B78</f>
        <v xml:space="preserve"> william WHITE</v>
      </c>
      <c r="B24" t="str">
        <f ca="1">'organized input'!C78</f>
        <v xml:space="preserve"> Face=0xc0</v>
      </c>
      <c r="C24" t="str">
        <f ca="1">'organized input'!D78</f>
        <v xml:space="preserve"> #35</v>
      </c>
      <c r="D24">
        <f ca="1">'organized input'!E78</f>
        <v>38</v>
      </c>
      <c r="E24">
        <f ca="1">'organized input'!F78</f>
        <v>44</v>
      </c>
      <c r="F24">
        <f ca="1">'organized input'!G78</f>
        <v>56</v>
      </c>
      <c r="G24">
        <f ca="1">'organized input'!H78</f>
        <v>56</v>
      </c>
      <c r="H24">
        <f ca="1">'organized input'!I78</f>
        <v>56</v>
      </c>
      <c r="I24">
        <f ca="1">'organized input'!J78</f>
        <v>56</v>
      </c>
      <c r="L24" s="2">
        <f t="shared" si="0"/>
        <v>41.400000000000006</v>
      </c>
      <c r="M24">
        <f t="shared" si="1"/>
        <v>0.82938680567632661</v>
      </c>
    </row>
    <row r="25" spans="1:13">
      <c r="A25" t="str">
        <f ca="1">'organized input'!B94</f>
        <v xml:space="preserve"> dwayne WOODRUFF</v>
      </c>
      <c r="B25" t="str">
        <f ca="1">'organized input'!C94</f>
        <v xml:space="preserve"> Face=0x8f</v>
      </c>
      <c r="C25" t="str">
        <f ca="1">'organized input'!D94</f>
        <v xml:space="preserve"> #49</v>
      </c>
      <c r="D25">
        <f ca="1">'organized input'!E94</f>
        <v>38</v>
      </c>
      <c r="E25">
        <f ca="1">'organized input'!F94</f>
        <v>44</v>
      </c>
      <c r="F25">
        <f ca="1">'organized input'!G94</f>
        <v>56</v>
      </c>
      <c r="G25">
        <f ca="1">'organized input'!H94</f>
        <v>56</v>
      </c>
      <c r="H25">
        <f ca="1">'organized input'!I94</f>
        <v>56</v>
      </c>
      <c r="I25">
        <f ca="1">'organized input'!J94</f>
        <v>56</v>
      </c>
      <c r="L25" s="2">
        <f t="shared" si="0"/>
        <v>41.400000000000006</v>
      </c>
      <c r="M25">
        <f t="shared" si="1"/>
        <v>0.82938680567632661</v>
      </c>
    </row>
    <row r="26" spans="1:13">
      <c r="A26" t="str">
        <f ca="1">'organized input'!B18</f>
        <v xml:space="preserve"> eric ALLEN</v>
      </c>
      <c r="B26" t="str">
        <f ca="1">'organized input'!C18</f>
        <v xml:space="preserve"> Face=0xc4</v>
      </c>
      <c r="C26" t="str">
        <f ca="1">'organized input'!D18</f>
        <v xml:space="preserve"> #21</v>
      </c>
      <c r="D26">
        <f ca="1">'organized input'!E18</f>
        <v>38</v>
      </c>
      <c r="E26">
        <f ca="1">'organized input'!F18</f>
        <v>50</v>
      </c>
      <c r="F26">
        <f ca="1">'organized input'!G18</f>
        <v>44</v>
      </c>
      <c r="G26">
        <f ca="1">'organized input'!H18</f>
        <v>50</v>
      </c>
      <c r="H26">
        <f ca="1">'organized input'!I18</f>
        <v>50</v>
      </c>
      <c r="I26">
        <f ca="1">'organized input'!J18</f>
        <v>69</v>
      </c>
      <c r="L26" s="2">
        <f t="shared" si="0"/>
        <v>41.099999999999994</v>
      </c>
      <c r="M26">
        <f t="shared" si="1"/>
        <v>0.78977993149962744</v>
      </c>
    </row>
    <row r="27" spans="1:13">
      <c r="A27" t="str">
        <f ca="1">'organized input'!B20</f>
        <v xml:space="preserve"> manny HENDRIX</v>
      </c>
      <c r="B27" t="str">
        <f ca="1">'organized input'!C20</f>
        <v xml:space="preserve"> Face=0xad</v>
      </c>
      <c r="C27" t="str">
        <f ca="1">'organized input'!D20</f>
        <v xml:space="preserve"> #45</v>
      </c>
      <c r="D27">
        <f ca="1">'organized input'!E20</f>
        <v>38</v>
      </c>
      <c r="E27">
        <f ca="1">'organized input'!F20</f>
        <v>50</v>
      </c>
      <c r="F27">
        <f ca="1">'organized input'!G20</f>
        <v>63</v>
      </c>
      <c r="G27">
        <f ca="1">'organized input'!H20</f>
        <v>50</v>
      </c>
      <c r="H27">
        <f ca="1">'organized input'!I20</f>
        <v>44</v>
      </c>
      <c r="I27">
        <f ca="1">'organized input'!J20</f>
        <v>50</v>
      </c>
      <c r="L27" s="2">
        <f t="shared" si="0"/>
        <v>40.849999999999994</v>
      </c>
      <c r="M27">
        <f t="shared" si="1"/>
        <v>0.75677420301904597</v>
      </c>
    </row>
    <row r="28" spans="1:13">
      <c r="A28" t="str">
        <f ca="1">'organized input'!B104</f>
        <v xml:space="preserve"> issiac HOLT</v>
      </c>
      <c r="B28" t="str">
        <f ca="1">'organized input'!C104</f>
        <v xml:space="preserve"> Face=0x91</v>
      </c>
      <c r="C28" t="str">
        <f ca="1">'organized input'!D104</f>
        <v xml:space="preserve"> #30</v>
      </c>
      <c r="D28">
        <f ca="1">'organized input'!E104</f>
        <v>38</v>
      </c>
      <c r="E28">
        <f ca="1">'organized input'!F104</f>
        <v>44</v>
      </c>
      <c r="F28">
        <f ca="1">'organized input'!G104</f>
        <v>56</v>
      </c>
      <c r="G28">
        <f ca="1">'organized input'!H104</f>
        <v>56</v>
      </c>
      <c r="H28">
        <f ca="1">'organized input'!I104</f>
        <v>50</v>
      </c>
      <c r="I28">
        <f ca="1">'organized input'!J104</f>
        <v>63</v>
      </c>
      <c r="L28" s="2">
        <f t="shared" si="0"/>
        <v>40.200000000000003</v>
      </c>
      <c r="M28">
        <f t="shared" si="1"/>
        <v>0.67095930896953526</v>
      </c>
    </row>
    <row r="29" spans="1:13">
      <c r="A29" t="str">
        <f ca="1">'organized input'!B66</f>
        <v xml:space="preserve"> carnell LAKE</v>
      </c>
      <c r="B29" t="str">
        <f ca="1">'organized input'!C66</f>
        <v xml:space="preserve"> Face=0x82</v>
      </c>
      <c r="C29" t="str">
        <f ca="1">'organized input'!D66</f>
        <v xml:space="preserve"> #37</v>
      </c>
      <c r="D29">
        <f ca="1">'organized input'!E66</f>
        <v>38</v>
      </c>
      <c r="E29">
        <f ca="1">'organized input'!F66</f>
        <v>44</v>
      </c>
      <c r="F29">
        <f ca="1">'organized input'!G66</f>
        <v>56</v>
      </c>
      <c r="G29">
        <f ca="1">'organized input'!H66</f>
        <v>50</v>
      </c>
      <c r="H29">
        <f ca="1">'organized input'!I66</f>
        <v>50</v>
      </c>
      <c r="I29">
        <f ca="1">'organized input'!J66</f>
        <v>63</v>
      </c>
      <c r="L29" s="2">
        <f t="shared" si="0"/>
        <v>39.900000000000006</v>
      </c>
      <c r="M29">
        <f t="shared" si="1"/>
        <v>0.63135243479283787</v>
      </c>
    </row>
    <row r="30" spans="1:13">
      <c r="A30" t="str">
        <f ca="1">'organized input'!B102</f>
        <v xml:space="preserve"> ben SMITH</v>
      </c>
      <c r="B30" t="str">
        <f ca="1">'organized input'!C102</f>
        <v xml:space="preserve"> Face=0xc6</v>
      </c>
      <c r="C30" t="str">
        <f ca="1">'organized input'!D102</f>
        <v xml:space="preserve"> #26</v>
      </c>
      <c r="D30">
        <f ca="1">'organized input'!E102</f>
        <v>38</v>
      </c>
      <c r="E30">
        <f ca="1">'organized input'!F102</f>
        <v>50</v>
      </c>
      <c r="F30">
        <f ca="1">'organized input'!G102</f>
        <v>38</v>
      </c>
      <c r="G30">
        <f ca="1">'organized input'!H102</f>
        <v>31</v>
      </c>
      <c r="H30">
        <f ca="1">'organized input'!I102</f>
        <v>50</v>
      </c>
      <c r="I30">
        <f ca="1">'organized input'!J102</f>
        <v>63</v>
      </c>
      <c r="L30" s="2">
        <f t="shared" si="0"/>
        <v>39.849999999999994</v>
      </c>
      <c r="M30">
        <f t="shared" si="1"/>
        <v>0.62475128909672006</v>
      </c>
    </row>
    <row r="31" spans="1:13">
      <c r="A31" t="str">
        <f ca="1">'organized input'!B14</f>
        <v xml:space="preserve"> sam SEALE</v>
      </c>
      <c r="B31" t="str">
        <f ca="1">'organized input'!C14</f>
        <v xml:space="preserve"> Face=0x93</v>
      </c>
      <c r="C31" t="str">
        <f ca="1">'organized input'!D14</f>
        <v xml:space="preserve"> #30</v>
      </c>
      <c r="D31">
        <f ca="1">'organized input'!E14</f>
        <v>38</v>
      </c>
      <c r="E31">
        <f ca="1">'organized input'!F14</f>
        <v>44</v>
      </c>
      <c r="F31">
        <f ca="1">'organized input'!G14</f>
        <v>56</v>
      </c>
      <c r="G31">
        <f ca="1">'organized input'!H14</f>
        <v>38</v>
      </c>
      <c r="H31">
        <f ca="1">'organized input'!I14</f>
        <v>50</v>
      </c>
      <c r="I31">
        <f ca="1">'organized input'!J14</f>
        <v>44</v>
      </c>
      <c r="L31" s="2">
        <f t="shared" si="0"/>
        <v>39.299999999999997</v>
      </c>
      <c r="M31">
        <f t="shared" si="1"/>
        <v>0.55213868643944131</v>
      </c>
    </row>
    <row r="32" spans="1:13">
      <c r="A32" t="str">
        <f ca="1">'organized input'!B67</f>
        <v xml:space="preserve"> dennis SMITH</v>
      </c>
      <c r="B32" t="str">
        <f ca="1">'organized input'!C67</f>
        <v xml:space="preserve"> Face=0xab</v>
      </c>
      <c r="C32" t="str">
        <f ca="1">'organized input'!D67</f>
        <v xml:space="preserve"> #49</v>
      </c>
      <c r="D32">
        <f ca="1">'organized input'!E67</f>
        <v>38</v>
      </c>
      <c r="E32">
        <f ca="1">'organized input'!F67</f>
        <v>44</v>
      </c>
      <c r="F32">
        <f ca="1">'organized input'!G67</f>
        <v>56</v>
      </c>
      <c r="G32">
        <f ca="1">'organized input'!H67</f>
        <v>50</v>
      </c>
      <c r="H32">
        <f ca="1">'organized input'!I67</f>
        <v>44</v>
      </c>
      <c r="I32">
        <f ca="1">'organized input'!J67</f>
        <v>63</v>
      </c>
      <c r="L32" s="2">
        <f t="shared" si="0"/>
        <v>38.700000000000003</v>
      </c>
      <c r="M32">
        <f t="shared" si="1"/>
        <v>0.47292493808604652</v>
      </c>
    </row>
    <row r="33" spans="1:13">
      <c r="A33" t="str">
        <f ca="1">'organized input'!B101</f>
        <v xml:space="preserve"> mark COLLINS</v>
      </c>
      <c r="B33" t="str">
        <f ca="1">'organized input'!C101</f>
        <v xml:space="preserve"> Face=0x8a</v>
      </c>
      <c r="C33" t="str">
        <f ca="1">'organized input'!D101</f>
        <v xml:space="preserve"> #25</v>
      </c>
      <c r="D33">
        <f ca="1">'organized input'!E101</f>
        <v>38</v>
      </c>
      <c r="E33">
        <f ca="1">'organized input'!F101</f>
        <v>44</v>
      </c>
      <c r="F33">
        <f ca="1">'organized input'!G101</f>
        <v>56</v>
      </c>
      <c r="G33">
        <f ca="1">'organized input'!H101</f>
        <v>50</v>
      </c>
      <c r="H33">
        <f ca="1">'organized input'!I101</f>
        <v>44</v>
      </c>
      <c r="I33">
        <f ca="1">'organized input'!J101</f>
        <v>63</v>
      </c>
      <c r="L33" s="2">
        <f t="shared" si="0"/>
        <v>38.700000000000003</v>
      </c>
      <c r="M33">
        <f t="shared" si="1"/>
        <v>0.47292493808604652</v>
      </c>
    </row>
    <row r="34" spans="1:13">
      <c r="A34" t="str">
        <f ca="1">'organized input'!B105</f>
        <v xml:space="preserve"> donnell WOOLFORD</v>
      </c>
      <c r="B34" t="str">
        <f ca="1">'organized input'!C105</f>
        <v xml:space="preserve"> Face=0xc1</v>
      </c>
      <c r="C34" t="str">
        <f ca="1">'organized input'!D105</f>
        <v xml:space="preserve"> #21</v>
      </c>
      <c r="D34">
        <f ca="1">'organized input'!E105</f>
        <v>31</v>
      </c>
      <c r="E34">
        <f ca="1">'organized input'!F105</f>
        <v>38</v>
      </c>
      <c r="F34">
        <f ca="1">'organized input'!G105</f>
        <v>50</v>
      </c>
      <c r="G34">
        <f ca="1">'organized input'!H105</f>
        <v>44</v>
      </c>
      <c r="H34">
        <f ca="1">'organized input'!I105</f>
        <v>63</v>
      </c>
      <c r="I34">
        <f ca="1">'organized input'!J105</f>
        <v>63</v>
      </c>
      <c r="L34" s="2">
        <f t="shared" ref="L34:L65" si="2">IF(Q$3=0,0.3*D34+0.3*E34+0.05*F34+0.05*G34+0.4*(H34/2),E34+F34+0.5*G34+0.5*H34+3*I34)</f>
        <v>38</v>
      </c>
      <c r="M34">
        <f t="shared" ref="M34:M65" si="3">(L34-L$115)/L$116</f>
        <v>0.38050889834041807</v>
      </c>
    </row>
    <row r="35" spans="1:13">
      <c r="A35" t="str">
        <f ca="1">'organized input'!B13</f>
        <v xml:space="preserve"> l. WASHINGTON</v>
      </c>
      <c r="B35" t="str">
        <f ca="1">'organized input'!C13</f>
        <v xml:space="preserve"> Face=0x9b</v>
      </c>
      <c r="C35" t="str">
        <f ca="1">'organized input'!D13</f>
        <v xml:space="preserve"> #48</v>
      </c>
      <c r="D35">
        <f ca="1">'organized input'!E13</f>
        <v>38</v>
      </c>
      <c r="E35">
        <f ca="1">'organized input'!F13</f>
        <v>44</v>
      </c>
      <c r="F35">
        <f ca="1">'organized input'!G13</f>
        <v>56</v>
      </c>
      <c r="G35">
        <f ca="1">'organized input'!H13</f>
        <v>44</v>
      </c>
      <c r="H35">
        <f ca="1">'organized input'!I13</f>
        <v>38</v>
      </c>
      <c r="I35">
        <f ca="1">'organized input'!J13</f>
        <v>50</v>
      </c>
      <c r="L35" s="2">
        <f t="shared" si="2"/>
        <v>37.200000000000003</v>
      </c>
      <c r="M35">
        <f t="shared" si="3"/>
        <v>0.27489056720255772</v>
      </c>
    </row>
    <row r="36" spans="1:13">
      <c r="A36" t="str">
        <f ca="1">'organized input'!B97</f>
        <v xml:space="preserve"> terry MCDANIEL</v>
      </c>
      <c r="B36" t="str">
        <f ca="1">'organized input'!C97</f>
        <v xml:space="preserve"> Face=0xca</v>
      </c>
      <c r="C36" t="str">
        <f ca="1">'organized input'!D97</f>
        <v xml:space="preserve"> #36</v>
      </c>
      <c r="D36">
        <f ca="1">'organized input'!E97</f>
        <v>38</v>
      </c>
      <c r="E36">
        <f ca="1">'organized input'!F97</f>
        <v>44</v>
      </c>
      <c r="F36">
        <f ca="1">'organized input'!G97</f>
        <v>56</v>
      </c>
      <c r="G36">
        <f ca="1">'organized input'!H97</f>
        <v>44</v>
      </c>
      <c r="H36">
        <f ca="1">'organized input'!I97</f>
        <v>38</v>
      </c>
      <c r="I36">
        <f ca="1">'organized input'!J97</f>
        <v>50</v>
      </c>
      <c r="L36" s="2">
        <f t="shared" si="2"/>
        <v>37.200000000000003</v>
      </c>
      <c r="M36">
        <f t="shared" si="3"/>
        <v>0.27489056720255772</v>
      </c>
    </row>
    <row r="37" spans="1:13">
      <c r="A37" t="str">
        <f ca="1">'organized input'!B73</f>
        <v xml:space="preserve"> greg JACKSON</v>
      </c>
      <c r="B37" t="str">
        <f ca="1">'organized input'!C73</f>
        <v xml:space="preserve"> Face=0xb8</v>
      </c>
      <c r="C37" t="str">
        <f ca="1">'organized input'!D73</f>
        <v xml:space="preserve"> #47</v>
      </c>
      <c r="D37">
        <f ca="1">'organized input'!E73</f>
        <v>31</v>
      </c>
      <c r="E37">
        <f ca="1">'organized input'!F73</f>
        <v>38</v>
      </c>
      <c r="F37">
        <f ca="1">'organized input'!G73</f>
        <v>50</v>
      </c>
      <c r="G37">
        <f ca="1">'organized input'!H73</f>
        <v>56</v>
      </c>
      <c r="H37">
        <f ca="1">'organized input'!I73</f>
        <v>56</v>
      </c>
      <c r="I37">
        <f ca="1">'organized input'!J73</f>
        <v>56</v>
      </c>
      <c r="L37" s="2">
        <f t="shared" si="2"/>
        <v>37.200000000000003</v>
      </c>
      <c r="M37">
        <f t="shared" si="3"/>
        <v>0.27489056720255772</v>
      </c>
    </row>
    <row r="38" spans="1:13">
      <c r="A38" t="str">
        <f ca="1">'organized input'!B2</f>
        <v xml:space="preserve"> nate ODOMES</v>
      </c>
      <c r="B38" t="str">
        <f ca="1">'organized input'!C2</f>
        <v xml:space="preserve"> Face=0xc3</v>
      </c>
      <c r="C38" t="str">
        <f ca="1">'organized input'!D2</f>
        <v xml:space="preserve"> #37</v>
      </c>
      <c r="D38">
        <f ca="1">'organized input'!E2</f>
        <v>38</v>
      </c>
      <c r="E38">
        <f ca="1">'organized input'!F2</f>
        <v>44</v>
      </c>
      <c r="F38">
        <f ca="1">'organized input'!G2</f>
        <v>56</v>
      </c>
      <c r="G38">
        <f ca="1">'organized input'!H2</f>
        <v>38</v>
      </c>
      <c r="H38">
        <f ca="1">'organized input'!I2</f>
        <v>38</v>
      </c>
      <c r="I38">
        <f ca="1">'organized input'!J2</f>
        <v>56</v>
      </c>
      <c r="L38" s="2">
        <f t="shared" si="2"/>
        <v>36.9</v>
      </c>
      <c r="M38">
        <f t="shared" si="3"/>
        <v>0.23528369302585944</v>
      </c>
    </row>
    <row r="39" spans="1:13">
      <c r="A39" t="str">
        <f ca="1">'organized input'!B81</f>
        <v xml:space="preserve"> mark ROBINSON</v>
      </c>
      <c r="B39" t="str">
        <f ca="1">'organized input'!C81</f>
        <v xml:space="preserve"> Face=0xaa</v>
      </c>
      <c r="C39" t="str">
        <f ca="1">'organized input'!D81</f>
        <v xml:space="preserve"> #30</v>
      </c>
      <c r="D39">
        <f ca="1">'organized input'!E81</f>
        <v>31</v>
      </c>
      <c r="E39">
        <f ca="1">'organized input'!F81</f>
        <v>38</v>
      </c>
      <c r="F39">
        <f ca="1">'organized input'!G81</f>
        <v>50</v>
      </c>
      <c r="G39">
        <f ca="1">'organized input'!H81</f>
        <v>50</v>
      </c>
      <c r="H39">
        <f ca="1">'organized input'!I81</f>
        <v>56</v>
      </c>
      <c r="I39">
        <f ca="1">'organized input'!J81</f>
        <v>44</v>
      </c>
      <c r="L39" s="2">
        <f t="shared" si="2"/>
        <v>36.9</v>
      </c>
      <c r="M39">
        <f t="shared" si="3"/>
        <v>0.23528369302585944</v>
      </c>
    </row>
    <row r="40" spans="1:13">
      <c r="A40" t="str">
        <f ca="1">'organized input'!B112</f>
        <v xml:space="preserve"> robert MASSEY</v>
      </c>
      <c r="B40" t="str">
        <f ca="1">'organized input'!C112</f>
        <v xml:space="preserve"> Face=0x95</v>
      </c>
      <c r="C40" t="str">
        <f ca="1">'organized input'!D112</f>
        <v xml:space="preserve"> #40</v>
      </c>
      <c r="D40">
        <f ca="1">'organized input'!E112</f>
        <v>31</v>
      </c>
      <c r="E40">
        <f ca="1">'organized input'!F112</f>
        <v>38</v>
      </c>
      <c r="F40">
        <f ca="1">'organized input'!G112</f>
        <v>50</v>
      </c>
      <c r="G40">
        <f ca="1">'organized input'!H112</f>
        <v>44</v>
      </c>
      <c r="H40">
        <f ca="1">'organized input'!I112</f>
        <v>56</v>
      </c>
      <c r="I40">
        <f ca="1">'organized input'!J112</f>
        <v>50</v>
      </c>
      <c r="L40" s="2">
        <f t="shared" si="2"/>
        <v>36.6</v>
      </c>
      <c r="M40">
        <f t="shared" si="3"/>
        <v>0.19567681884916205</v>
      </c>
    </row>
    <row r="41" spans="1:13">
      <c r="A41" t="str">
        <f ca="1">'organized input'!B12</f>
        <v xml:space="preserve"> kevin ROSS</v>
      </c>
      <c r="B41" t="str">
        <f ca="1">'organized input'!C12</f>
        <v xml:space="preserve"> Face=0xb2</v>
      </c>
      <c r="C41" t="str">
        <f ca="1">'organized input'!D12</f>
        <v xml:space="preserve"> #31</v>
      </c>
      <c r="D41">
        <f ca="1">'organized input'!E12</f>
        <v>31</v>
      </c>
      <c r="E41">
        <f ca="1">'organized input'!F12</f>
        <v>38</v>
      </c>
      <c r="F41">
        <f ca="1">'organized input'!G12</f>
        <v>50</v>
      </c>
      <c r="G41">
        <f ca="1">'organized input'!H12</f>
        <v>44</v>
      </c>
      <c r="H41">
        <f ca="1">'organized input'!I12</f>
        <v>56</v>
      </c>
      <c r="I41">
        <f ca="1">'organized input'!J12</f>
        <v>44</v>
      </c>
      <c r="L41" s="2">
        <f t="shared" si="2"/>
        <v>36.6</v>
      </c>
      <c r="M41">
        <f t="shared" si="3"/>
        <v>0.19567681884916205</v>
      </c>
    </row>
    <row r="42" spans="1:13">
      <c r="A42" t="str">
        <f ca="1">'organized input'!B37</f>
        <v xml:space="preserve"> terry KINARD</v>
      </c>
      <c r="B42" t="str">
        <f ca="1">'organized input'!C37</f>
        <v xml:space="preserve"> Face=0x92</v>
      </c>
      <c r="C42" t="str">
        <f ca="1">'organized input'!D37</f>
        <v xml:space="preserve"> #27</v>
      </c>
      <c r="D42">
        <f ca="1">'organized input'!E37</f>
        <v>31</v>
      </c>
      <c r="E42">
        <f ca="1">'organized input'!F37</f>
        <v>38</v>
      </c>
      <c r="F42">
        <f ca="1">'organized input'!G37</f>
        <v>50</v>
      </c>
      <c r="G42">
        <f ca="1">'organized input'!H37</f>
        <v>44</v>
      </c>
      <c r="H42">
        <f ca="1">'organized input'!I37</f>
        <v>56</v>
      </c>
      <c r="I42">
        <f ca="1">'organized input'!J37</f>
        <v>44</v>
      </c>
      <c r="L42" s="2">
        <f t="shared" si="2"/>
        <v>36.6</v>
      </c>
      <c r="M42">
        <f t="shared" si="3"/>
        <v>0.19567681884916205</v>
      </c>
    </row>
    <row r="43" spans="1:13">
      <c r="A43" t="str">
        <f ca="1">'organized input'!B38</f>
        <v xml:space="preserve"> thomas EVERETT</v>
      </c>
      <c r="B43" t="str">
        <f ca="1">'organized input'!C38</f>
        <v xml:space="preserve"> Face=0xb0</v>
      </c>
      <c r="C43" t="str">
        <f ca="1">'organized input'!D38</f>
        <v xml:space="preserve"> #27</v>
      </c>
      <c r="D43">
        <f ca="1">'organized input'!E38</f>
        <v>31</v>
      </c>
      <c r="E43">
        <f ca="1">'organized input'!F38</f>
        <v>38</v>
      </c>
      <c r="F43">
        <f ca="1">'organized input'!G38</f>
        <v>50</v>
      </c>
      <c r="G43">
        <f ca="1">'organized input'!H38</f>
        <v>38</v>
      </c>
      <c r="H43">
        <f ca="1">'organized input'!I38</f>
        <v>56</v>
      </c>
      <c r="I43">
        <f ca="1">'organized input'!J38</f>
        <v>44</v>
      </c>
      <c r="L43" s="2">
        <f t="shared" si="2"/>
        <v>36.299999999999997</v>
      </c>
      <c r="M43">
        <f t="shared" si="3"/>
        <v>0.15606994467246374</v>
      </c>
    </row>
    <row r="44" spans="1:13">
      <c r="A44" t="str">
        <f ca="1">'organized input'!B96</f>
        <v xml:space="preserve"> albert LEWIS</v>
      </c>
      <c r="B44" t="str">
        <f ca="1">'organized input'!C96</f>
        <v xml:space="preserve"> Face=0x86</v>
      </c>
      <c r="C44" t="str">
        <f ca="1">'organized input'!D96</f>
        <v xml:space="preserve"> #29</v>
      </c>
      <c r="D44">
        <f ca="1">'organized input'!E96</f>
        <v>31</v>
      </c>
      <c r="E44">
        <f ca="1">'organized input'!F96</f>
        <v>38</v>
      </c>
      <c r="F44">
        <f ca="1">'organized input'!G96</f>
        <v>50</v>
      </c>
      <c r="G44">
        <f ca="1">'organized input'!H96</f>
        <v>56</v>
      </c>
      <c r="H44">
        <f ca="1">'organized input'!I96</f>
        <v>50</v>
      </c>
      <c r="I44">
        <f ca="1">'organized input'!J96</f>
        <v>69</v>
      </c>
      <c r="L44" s="2">
        <f t="shared" si="2"/>
        <v>36</v>
      </c>
      <c r="M44">
        <f t="shared" si="3"/>
        <v>0.11646307049576636</v>
      </c>
    </row>
    <row r="45" spans="1:13">
      <c r="A45" t="str">
        <f ca="1">'organized input'!B83</f>
        <v xml:space="preserve"> vince NEWSOME</v>
      </c>
      <c r="B45" t="str">
        <f ca="1">'organized input'!C83</f>
        <v xml:space="preserve"> Face=0x96</v>
      </c>
      <c r="C45" t="str">
        <f ca="1">'organized input'!D83</f>
        <v xml:space="preserve"> #22</v>
      </c>
      <c r="D45">
        <f ca="1">'organized input'!E83</f>
        <v>31</v>
      </c>
      <c r="E45">
        <f ca="1">'organized input'!F83</f>
        <v>38</v>
      </c>
      <c r="F45">
        <f ca="1">'organized input'!G83</f>
        <v>50</v>
      </c>
      <c r="G45">
        <f ca="1">'organized input'!H83</f>
        <v>31</v>
      </c>
      <c r="H45">
        <f ca="1">'organized input'!I83</f>
        <v>56</v>
      </c>
      <c r="I45">
        <f ca="1">'organized input'!J83</f>
        <v>44</v>
      </c>
      <c r="L45" s="2">
        <f t="shared" si="2"/>
        <v>35.950000000000003</v>
      </c>
      <c r="M45">
        <f t="shared" si="3"/>
        <v>0.10986192479965044</v>
      </c>
    </row>
    <row r="46" spans="1:13">
      <c r="A46" t="str">
        <f ca="1">'organized input'!B27</f>
        <v xml:space="preserve"> bobby HUMPHERY</v>
      </c>
      <c r="B46" t="str">
        <f ca="1">'organized input'!C27</f>
        <v xml:space="preserve"> Face=0xc4</v>
      </c>
      <c r="C46" t="str">
        <f ca="1">'organized input'!D27</f>
        <v xml:space="preserve"> #48</v>
      </c>
      <c r="D46">
        <f ca="1">'organized input'!E27</f>
        <v>31</v>
      </c>
      <c r="E46">
        <f ca="1">'organized input'!F27</f>
        <v>38</v>
      </c>
      <c r="F46">
        <f ca="1">'organized input'!G27</f>
        <v>50</v>
      </c>
      <c r="G46">
        <f ca="1">'organized input'!H27</f>
        <v>31</v>
      </c>
      <c r="H46">
        <f ca="1">'organized input'!I27</f>
        <v>56</v>
      </c>
      <c r="I46">
        <f ca="1">'organized input'!J27</f>
        <v>31</v>
      </c>
      <c r="L46" s="2">
        <f t="shared" si="2"/>
        <v>35.950000000000003</v>
      </c>
      <c r="M46">
        <f t="shared" si="3"/>
        <v>0.10986192479965044</v>
      </c>
    </row>
    <row r="47" spans="1:13">
      <c r="A47" t="str">
        <f ca="1">'organized input'!B35</f>
        <v xml:space="preserve"> barney BUSSEY</v>
      </c>
      <c r="B47" t="str">
        <f ca="1">'organized input'!C35</f>
        <v xml:space="preserve"> Face=0xbd</v>
      </c>
      <c r="C47" t="str">
        <f ca="1">'organized input'!D35</f>
        <v xml:space="preserve"> #27</v>
      </c>
      <c r="D47">
        <f ca="1">'organized input'!E35</f>
        <v>31</v>
      </c>
      <c r="E47">
        <f ca="1">'organized input'!F35</f>
        <v>38</v>
      </c>
      <c r="F47">
        <f ca="1">'organized input'!G35</f>
        <v>50</v>
      </c>
      <c r="G47">
        <f ca="1">'organized input'!H35</f>
        <v>50</v>
      </c>
      <c r="H47">
        <f ca="1">'organized input'!I35</f>
        <v>50</v>
      </c>
      <c r="I47">
        <f ca="1">'organized input'!J35</f>
        <v>63</v>
      </c>
      <c r="L47" s="2">
        <f t="shared" si="2"/>
        <v>35.700000000000003</v>
      </c>
      <c r="M47">
        <f t="shared" si="3"/>
        <v>7.6856196319068981E-2</v>
      </c>
    </row>
    <row r="48" spans="1:13">
      <c r="A48" t="str">
        <f ca="1">'organized input'!B106</f>
        <v xml:space="preserve"> ray CROCKETT</v>
      </c>
      <c r="B48" t="str">
        <f ca="1">'organized input'!C106</f>
        <v xml:space="preserve"> Face=0xa2</v>
      </c>
      <c r="C48" t="str">
        <f ca="1">'organized input'!D106</f>
        <v xml:space="preserve"> #39</v>
      </c>
      <c r="D48">
        <f ca="1">'organized input'!E106</f>
        <v>31</v>
      </c>
      <c r="E48">
        <f ca="1">'organized input'!F106</f>
        <v>38</v>
      </c>
      <c r="F48">
        <f ca="1">'organized input'!G106</f>
        <v>50</v>
      </c>
      <c r="G48">
        <f ca="1">'organized input'!H106</f>
        <v>50</v>
      </c>
      <c r="H48">
        <f ca="1">'organized input'!I106</f>
        <v>50</v>
      </c>
      <c r="I48">
        <f ca="1">'organized input'!J106</f>
        <v>50</v>
      </c>
      <c r="L48" s="2">
        <f t="shared" si="2"/>
        <v>35.700000000000003</v>
      </c>
      <c r="M48">
        <f t="shared" si="3"/>
        <v>7.6856196319068981E-2</v>
      </c>
    </row>
    <row r="49" spans="1:13">
      <c r="A49" t="str">
        <f ca="1">'organized input'!B76</f>
        <v xml:space="preserve"> james WASHINGTON</v>
      </c>
      <c r="B49" t="str">
        <f ca="1">'organized input'!C76</f>
        <v xml:space="preserve"> Face=0xc1</v>
      </c>
      <c r="C49" t="str">
        <f ca="1">'organized input'!D76</f>
        <v xml:space="preserve"> #37</v>
      </c>
      <c r="D49">
        <f ca="1">'organized input'!E76</f>
        <v>31</v>
      </c>
      <c r="E49">
        <f ca="1">'organized input'!F76</f>
        <v>38</v>
      </c>
      <c r="F49">
        <f ca="1">'organized input'!G76</f>
        <v>50</v>
      </c>
      <c r="G49">
        <f ca="1">'organized input'!H76</f>
        <v>50</v>
      </c>
      <c r="H49">
        <f ca="1">'organized input'!I76</f>
        <v>50</v>
      </c>
      <c r="I49">
        <f ca="1">'organized input'!J76</f>
        <v>38</v>
      </c>
      <c r="L49" s="2">
        <f t="shared" si="2"/>
        <v>35.700000000000003</v>
      </c>
      <c r="M49">
        <f t="shared" si="3"/>
        <v>7.6856196319068981E-2</v>
      </c>
    </row>
    <row r="50" spans="1:13">
      <c r="A50" t="str">
        <f ca="1">'organized input'!B88</f>
        <v xml:space="preserve"> tim MCKYER</v>
      </c>
      <c r="B50" t="str">
        <f ca="1">'organized input'!C88</f>
        <v xml:space="preserve"> Face=0x88</v>
      </c>
      <c r="C50" t="str">
        <f ca="1">'organized input'!D88</f>
        <v xml:space="preserve"> #22</v>
      </c>
      <c r="D50">
        <f ca="1">'organized input'!E88</f>
        <v>31</v>
      </c>
      <c r="E50">
        <f ca="1">'organized input'!F88</f>
        <v>38</v>
      </c>
      <c r="F50">
        <f ca="1">'organized input'!G88</f>
        <v>50</v>
      </c>
      <c r="G50">
        <f ca="1">'organized input'!H88</f>
        <v>44</v>
      </c>
      <c r="H50">
        <f ca="1">'organized input'!I88</f>
        <v>50</v>
      </c>
      <c r="I50">
        <f ca="1">'organized input'!J88</f>
        <v>50</v>
      </c>
      <c r="L50" s="2">
        <f t="shared" si="2"/>
        <v>35.4</v>
      </c>
      <c r="M50">
        <f t="shared" si="3"/>
        <v>3.7249322142370665E-2</v>
      </c>
    </row>
    <row r="51" spans="1:13">
      <c r="A51" t="str">
        <f ca="1">'organized input'!B5</f>
        <v xml:space="preserve"> maurice HURST</v>
      </c>
      <c r="B51" t="str">
        <f ca="1">'organized input'!C5</f>
        <v xml:space="preserve"> Face=0x88</v>
      </c>
      <c r="C51" t="str">
        <f ca="1">'organized input'!D5</f>
        <v xml:space="preserve"> #37</v>
      </c>
      <c r="D51">
        <f ca="1">'organized input'!E5</f>
        <v>31</v>
      </c>
      <c r="E51">
        <f ca="1">'organized input'!F5</f>
        <v>38</v>
      </c>
      <c r="F51">
        <f ca="1">'organized input'!G5</f>
        <v>50</v>
      </c>
      <c r="G51">
        <f ca="1">'organized input'!H5</f>
        <v>44</v>
      </c>
      <c r="H51">
        <f ca="1">'organized input'!I5</f>
        <v>50</v>
      </c>
      <c r="I51">
        <f ca="1">'organized input'!J5</f>
        <v>38</v>
      </c>
      <c r="L51" s="2">
        <f t="shared" si="2"/>
        <v>35.4</v>
      </c>
      <c r="M51">
        <f t="shared" si="3"/>
        <v>3.7249322142370665E-2</v>
      </c>
    </row>
    <row r="52" spans="1:13">
      <c r="A52" t="str">
        <f ca="1">'organized input'!B26</f>
        <v xml:space="preserve"> don GRIFFIN</v>
      </c>
      <c r="B52" t="str">
        <f ca="1">'organized input'!C26</f>
        <v xml:space="preserve"> Face=0x8a</v>
      </c>
      <c r="C52" t="str">
        <f ca="1">'organized input'!D26</f>
        <v xml:space="preserve"> #29</v>
      </c>
      <c r="D52">
        <f ca="1">'organized input'!E26</f>
        <v>31</v>
      </c>
      <c r="E52">
        <f ca="1">'organized input'!F26</f>
        <v>38</v>
      </c>
      <c r="F52">
        <f ca="1">'organized input'!G26</f>
        <v>50</v>
      </c>
      <c r="G52">
        <f ca="1">'organized input'!H26</f>
        <v>38</v>
      </c>
      <c r="H52">
        <f ca="1">'organized input'!I26</f>
        <v>50</v>
      </c>
      <c r="I52">
        <f ca="1">'organized input'!J26</f>
        <v>50</v>
      </c>
      <c r="L52" s="2">
        <f t="shared" si="2"/>
        <v>35.099999999999994</v>
      </c>
      <c r="M52">
        <f t="shared" si="3"/>
        <v>-2.3575520343276494E-3</v>
      </c>
    </row>
    <row r="53" spans="1:13">
      <c r="A53" t="str">
        <f ca="1">'organized input'!B45</f>
        <v xml:space="preserve"> myron GUYTON</v>
      </c>
      <c r="B53" t="str">
        <f ca="1">'organized input'!C45</f>
        <v xml:space="preserve"> Face=0xa1</v>
      </c>
      <c r="C53" t="str">
        <f ca="1">'organized input'!D45</f>
        <v xml:space="preserve"> #29</v>
      </c>
      <c r="D53">
        <f ca="1">'organized input'!E45</f>
        <v>31</v>
      </c>
      <c r="E53">
        <f ca="1">'organized input'!F45</f>
        <v>38</v>
      </c>
      <c r="F53">
        <f ca="1">'organized input'!G45</f>
        <v>50</v>
      </c>
      <c r="G53">
        <f ca="1">'organized input'!H45</f>
        <v>56</v>
      </c>
      <c r="H53">
        <f ca="1">'organized input'!I45</f>
        <v>44</v>
      </c>
      <c r="I53">
        <f ca="1">'organized input'!J45</f>
        <v>56</v>
      </c>
      <c r="L53" s="2">
        <f t="shared" si="2"/>
        <v>34.799999999999997</v>
      </c>
      <c r="M53">
        <f t="shared" si="3"/>
        <v>-4.196442621102503E-2</v>
      </c>
    </row>
    <row r="54" spans="1:13">
      <c r="A54" t="str">
        <f ca="1">'organized input'!B48</f>
        <v xml:space="preserve"> ray HORTON</v>
      </c>
      <c r="B54" t="str">
        <f ca="1">'organized input'!C48</f>
        <v xml:space="preserve"> Face=0xa9</v>
      </c>
      <c r="C54" t="str">
        <f ca="1">'organized input'!D48</f>
        <v xml:space="preserve"> #20</v>
      </c>
      <c r="D54">
        <f ca="1">'organized input'!E48</f>
        <v>31</v>
      </c>
      <c r="E54">
        <f ca="1">'organized input'!F48</f>
        <v>38</v>
      </c>
      <c r="F54">
        <f ca="1">'organized input'!G48</f>
        <v>50</v>
      </c>
      <c r="G54">
        <f ca="1">'organized input'!H48</f>
        <v>56</v>
      </c>
      <c r="H54">
        <f ca="1">'organized input'!I48</f>
        <v>44</v>
      </c>
      <c r="I54">
        <f ca="1">'organized input'!J48</f>
        <v>38</v>
      </c>
      <c r="L54" s="2">
        <f t="shared" si="2"/>
        <v>34.799999999999997</v>
      </c>
      <c r="M54">
        <f t="shared" si="3"/>
        <v>-4.196442621102503E-2</v>
      </c>
    </row>
    <row r="55" spans="1:13">
      <c r="A55" t="str">
        <f ca="1">'organized input'!B99</f>
        <v xml:space="preserve"> dwayne HARPER</v>
      </c>
      <c r="B55" t="str">
        <f ca="1">'organized input'!C99</f>
        <v xml:space="preserve"> Face=0x96</v>
      </c>
      <c r="C55" t="str">
        <f ca="1">'organized input'!D99</f>
        <v xml:space="preserve"> #29</v>
      </c>
      <c r="D55">
        <f ca="1">'organized input'!E99</f>
        <v>31</v>
      </c>
      <c r="E55">
        <f ca="1">'organized input'!F99</f>
        <v>38</v>
      </c>
      <c r="F55">
        <f ca="1">'organized input'!G99</f>
        <v>50</v>
      </c>
      <c r="G55">
        <f ca="1">'organized input'!H99</f>
        <v>31</v>
      </c>
      <c r="H55">
        <f ca="1">'organized input'!I99</f>
        <v>50</v>
      </c>
      <c r="I55">
        <f ca="1">'organized input'!J99</f>
        <v>50</v>
      </c>
      <c r="L55" s="2">
        <f t="shared" si="2"/>
        <v>34.75</v>
      </c>
      <c r="M55">
        <f t="shared" si="3"/>
        <v>-4.8565571907140941E-2</v>
      </c>
    </row>
    <row r="56" spans="1:13">
      <c r="A56" t="str">
        <f ca="1">'organized input'!B92</f>
        <v xml:space="preserve"> frank MINNIFIELD</v>
      </c>
      <c r="B56" t="str">
        <f ca="1">'organized input'!C92</f>
        <v xml:space="preserve"> Face=0xa1</v>
      </c>
      <c r="C56" t="str">
        <f ca="1">'organized input'!D92</f>
        <v xml:space="preserve"> #31</v>
      </c>
      <c r="D56">
        <f ca="1">'organized input'!E92</f>
        <v>31</v>
      </c>
      <c r="E56">
        <f ca="1">'organized input'!F92</f>
        <v>38</v>
      </c>
      <c r="F56">
        <f ca="1">'organized input'!G92</f>
        <v>50</v>
      </c>
      <c r="G56">
        <f ca="1">'organized input'!H92</f>
        <v>50</v>
      </c>
      <c r="H56">
        <f ca="1">'organized input'!I92</f>
        <v>44</v>
      </c>
      <c r="I56">
        <f ca="1">'organized input'!J92</f>
        <v>50</v>
      </c>
      <c r="L56" s="2">
        <f t="shared" si="2"/>
        <v>34.5</v>
      </c>
      <c r="M56">
        <f t="shared" si="3"/>
        <v>-8.1571300387722409E-2</v>
      </c>
    </row>
    <row r="57" spans="1:13">
      <c r="A57" t="str">
        <f ca="1">'organized input'!B58</f>
        <v xml:space="preserve"> leonard SMITH</v>
      </c>
      <c r="B57" t="str">
        <f ca="1">'organized input'!C58</f>
        <v xml:space="preserve"> Face=0x84</v>
      </c>
      <c r="C57" t="str">
        <f ca="1">'organized input'!D58</f>
        <v xml:space="preserve"> #46</v>
      </c>
      <c r="D57">
        <f ca="1">'organized input'!E58</f>
        <v>31</v>
      </c>
      <c r="E57">
        <f ca="1">'organized input'!F58</f>
        <v>38</v>
      </c>
      <c r="F57">
        <f ca="1">'organized input'!G58</f>
        <v>50</v>
      </c>
      <c r="G57">
        <f ca="1">'organized input'!H58</f>
        <v>44</v>
      </c>
      <c r="H57">
        <f ca="1">'organized input'!I58</f>
        <v>44</v>
      </c>
      <c r="I57">
        <f ca="1">'organized input'!J58</f>
        <v>50</v>
      </c>
      <c r="L57" s="2">
        <f t="shared" si="2"/>
        <v>34.200000000000003</v>
      </c>
      <c r="M57">
        <f t="shared" si="3"/>
        <v>-0.12117817456441979</v>
      </c>
    </row>
    <row r="58" spans="1:13">
      <c r="A58" t="str">
        <f ca="1">'organized input'!B42</f>
        <v xml:space="preserve"> vencie GLENN</v>
      </c>
      <c r="B58" t="str">
        <f ca="1">'organized input'!C42</f>
        <v xml:space="preserve"> Face=0x8e</v>
      </c>
      <c r="C58" t="str">
        <f ca="1">'organized input'!D42</f>
        <v xml:space="preserve"> #25</v>
      </c>
      <c r="D58">
        <f ca="1">'organized input'!E42</f>
        <v>31</v>
      </c>
      <c r="E58">
        <f ca="1">'organized input'!F42</f>
        <v>38</v>
      </c>
      <c r="F58">
        <f ca="1">'organized input'!G42</f>
        <v>50</v>
      </c>
      <c r="G58">
        <f ca="1">'organized input'!H42</f>
        <v>44</v>
      </c>
      <c r="H58">
        <f ca="1">'organized input'!I42</f>
        <v>44</v>
      </c>
      <c r="I58">
        <f ca="1">'organized input'!J42</f>
        <v>44</v>
      </c>
      <c r="L58" s="2">
        <f t="shared" si="2"/>
        <v>34.200000000000003</v>
      </c>
      <c r="M58">
        <f t="shared" si="3"/>
        <v>-0.12117817456441979</v>
      </c>
    </row>
    <row r="59" spans="1:13">
      <c r="A59" t="str">
        <f ca="1">'organized input'!B84</f>
        <v xml:space="preserve"> brett MAXIE</v>
      </c>
      <c r="B59" t="str">
        <f ca="1">'organized input'!C84</f>
        <v xml:space="preserve"> Face=0x90</v>
      </c>
      <c r="C59" t="str">
        <f ca="1">'organized input'!D84</f>
        <v xml:space="preserve"> #39</v>
      </c>
      <c r="D59">
        <f ca="1">'organized input'!E84</f>
        <v>31</v>
      </c>
      <c r="E59">
        <f ca="1">'organized input'!F84</f>
        <v>38</v>
      </c>
      <c r="F59">
        <f ca="1">'organized input'!G84</f>
        <v>50</v>
      </c>
      <c r="G59">
        <f ca="1">'organized input'!H84</f>
        <v>44</v>
      </c>
      <c r="H59">
        <f ca="1">'organized input'!I84</f>
        <v>44</v>
      </c>
      <c r="I59">
        <f ca="1">'organized input'!J84</f>
        <v>38</v>
      </c>
      <c r="L59" s="2">
        <f t="shared" si="2"/>
        <v>34.200000000000003</v>
      </c>
      <c r="M59">
        <f t="shared" si="3"/>
        <v>-0.12117817456441979</v>
      </c>
    </row>
    <row r="60" spans="1:13">
      <c r="A60" t="str">
        <f ca="1">'organized input'!B24</f>
        <v xml:space="preserve"> reggie RUTLAND</v>
      </c>
      <c r="B60" t="str">
        <f ca="1">'organized input'!C24</f>
        <v xml:space="preserve"> Face=0xcb</v>
      </c>
      <c r="C60" t="str">
        <f ca="1">'organized input'!D24</f>
        <v xml:space="preserve"> #48</v>
      </c>
      <c r="D60">
        <f ca="1">'organized input'!E24</f>
        <v>31</v>
      </c>
      <c r="E60">
        <f ca="1">'organized input'!F24</f>
        <v>38</v>
      </c>
      <c r="F60">
        <f ca="1">'organized input'!G24</f>
        <v>50</v>
      </c>
      <c r="G60">
        <f ca="1">'organized input'!H24</f>
        <v>38</v>
      </c>
      <c r="H60">
        <f ca="1">'organized input'!I24</f>
        <v>44</v>
      </c>
      <c r="I60">
        <f ca="1">'organized input'!J24</f>
        <v>50</v>
      </c>
      <c r="L60" s="2">
        <f t="shared" si="2"/>
        <v>33.9</v>
      </c>
      <c r="M60">
        <f t="shared" si="3"/>
        <v>-0.1607850487411181</v>
      </c>
    </row>
    <row r="61" spans="1:13">
      <c r="A61" t="str">
        <f ca="1">'organized input'!B30</f>
        <v xml:space="preserve"> mark KELSO</v>
      </c>
      <c r="B61" t="str">
        <f ca="1">'organized input'!C30</f>
        <v xml:space="preserve"> Face=0x26</v>
      </c>
      <c r="C61" t="str">
        <f ca="1">'organized input'!D30</f>
        <v xml:space="preserve"> #38</v>
      </c>
      <c r="D61">
        <f ca="1">'organized input'!E30</f>
        <v>31</v>
      </c>
      <c r="E61">
        <f ca="1">'organized input'!F30</f>
        <v>38</v>
      </c>
      <c r="F61">
        <f ca="1">'organized input'!G30</f>
        <v>50</v>
      </c>
      <c r="G61">
        <f ca="1">'organized input'!H30</f>
        <v>38</v>
      </c>
      <c r="H61">
        <f ca="1">'organized input'!I30</f>
        <v>44</v>
      </c>
      <c r="I61">
        <f ca="1">'organized input'!J30</f>
        <v>44</v>
      </c>
      <c r="L61" s="2">
        <f t="shared" si="2"/>
        <v>33.9</v>
      </c>
      <c r="M61">
        <f t="shared" si="3"/>
        <v>-0.1607850487411181</v>
      </c>
    </row>
    <row r="62" spans="1:13">
      <c r="A62" t="str">
        <f ca="1">'organized input'!B52</f>
        <v xml:space="preserve"> d. FULLINGTON</v>
      </c>
      <c r="B62" t="str">
        <f ca="1">'organized input'!C52</f>
        <v xml:space="preserve"> Face=0xb0</v>
      </c>
      <c r="C62" t="str">
        <f ca="1">'organized input'!D52</f>
        <v xml:space="preserve"> #29</v>
      </c>
      <c r="D62">
        <f ca="1">'organized input'!E52</f>
        <v>31</v>
      </c>
      <c r="E62">
        <f ca="1">'organized input'!F52</f>
        <v>38</v>
      </c>
      <c r="F62">
        <f ca="1">'organized input'!G52</f>
        <v>50</v>
      </c>
      <c r="G62">
        <f ca="1">'organized input'!H52</f>
        <v>44</v>
      </c>
      <c r="H62">
        <f ca="1">'organized input'!I52</f>
        <v>38</v>
      </c>
      <c r="I62">
        <f ca="1">'organized input'!J52</f>
        <v>44</v>
      </c>
      <c r="L62" s="2">
        <f t="shared" si="2"/>
        <v>33</v>
      </c>
      <c r="M62">
        <f t="shared" si="3"/>
        <v>-0.27960567127121116</v>
      </c>
    </row>
    <row r="63" spans="1:13">
      <c r="A63" t="str">
        <f ca="1">'organized input'!B39</f>
        <v xml:space="preserve"> steve ATWATER</v>
      </c>
      <c r="B63" t="str">
        <f ca="1">'organized input'!C39</f>
        <v xml:space="preserve"> Face=0xc1</v>
      </c>
      <c r="C63" t="str">
        <f ca="1">'organized input'!D39</f>
        <v xml:space="preserve"> #27</v>
      </c>
      <c r="D63">
        <f ca="1">'organized input'!E39</f>
        <v>31</v>
      </c>
      <c r="E63">
        <f ca="1">'organized input'!F39</f>
        <v>38</v>
      </c>
      <c r="F63">
        <f ca="1">'organized input'!G39</f>
        <v>50</v>
      </c>
      <c r="G63">
        <f ca="1">'organized input'!H39</f>
        <v>69</v>
      </c>
      <c r="H63">
        <f ca="1">'organized input'!I39</f>
        <v>31</v>
      </c>
      <c r="I63">
        <f ca="1">'organized input'!J39</f>
        <v>63</v>
      </c>
      <c r="L63" s="2">
        <f t="shared" si="2"/>
        <v>32.85</v>
      </c>
      <c r="M63">
        <f t="shared" si="3"/>
        <v>-0.29940910835955986</v>
      </c>
    </row>
    <row r="64" spans="1:13">
      <c r="A64" t="str">
        <f ca="1">'organized input'!B53</f>
        <v xml:space="preserve"> harry HAMILTON</v>
      </c>
      <c r="B64" t="str">
        <f ca="1">'organized input'!C53</f>
        <v xml:space="preserve"> Face=0x89</v>
      </c>
      <c r="C64" t="str">
        <f ca="1">'organized input'!D53</f>
        <v xml:space="preserve"> #39</v>
      </c>
      <c r="D64">
        <f ca="1">'organized input'!E53</f>
        <v>25</v>
      </c>
      <c r="E64">
        <f ca="1">'organized input'!F53</f>
        <v>31</v>
      </c>
      <c r="F64">
        <f ca="1">'organized input'!G53</f>
        <v>44</v>
      </c>
      <c r="G64">
        <f ca="1">'organized input'!H53</f>
        <v>44</v>
      </c>
      <c r="H64">
        <f ca="1">'organized input'!I53</f>
        <v>56</v>
      </c>
      <c r="I64">
        <f ca="1">'organized input'!J53</f>
        <v>50</v>
      </c>
      <c r="L64" s="2">
        <f t="shared" si="2"/>
        <v>32.4</v>
      </c>
      <c r="M64">
        <f t="shared" si="3"/>
        <v>-0.35881941962460684</v>
      </c>
    </row>
    <row r="65" spans="1:13">
      <c r="A65" t="str">
        <f ca="1">'organized input'!B77</f>
        <v xml:space="preserve"> shaun GAYLE</v>
      </c>
      <c r="B65" t="str">
        <f ca="1">'organized input'!C77</f>
        <v xml:space="preserve"> Face=0xa2</v>
      </c>
      <c r="C65" t="str">
        <f ca="1">'organized input'!D77</f>
        <v xml:space="preserve"> #23</v>
      </c>
      <c r="D65">
        <f ca="1">'organized input'!E77</f>
        <v>25</v>
      </c>
      <c r="E65">
        <f ca="1">'organized input'!F77</f>
        <v>31</v>
      </c>
      <c r="F65">
        <f ca="1">'organized input'!G77</f>
        <v>44</v>
      </c>
      <c r="G65">
        <f ca="1">'organized input'!H77</f>
        <v>44</v>
      </c>
      <c r="H65">
        <f ca="1">'organized input'!I77</f>
        <v>56</v>
      </c>
      <c r="I65">
        <f ca="1">'organized input'!J77</f>
        <v>44</v>
      </c>
      <c r="L65" s="2">
        <f t="shared" si="2"/>
        <v>32.4</v>
      </c>
      <c r="M65">
        <f t="shared" si="3"/>
        <v>-0.35881941962460684</v>
      </c>
    </row>
    <row r="66" spans="1:13">
      <c r="A66" t="str">
        <f ca="1">'organized input'!B93</f>
        <v xml:space="preserve"> cris DISHMAN</v>
      </c>
      <c r="B66" t="str">
        <f ca="1">'organized input'!C93</f>
        <v xml:space="preserve"> Face=0x81</v>
      </c>
      <c r="C66" t="str">
        <f ca="1">'organized input'!D93</f>
        <v xml:space="preserve"> #28</v>
      </c>
      <c r="D66">
        <f ca="1">'organized input'!E93</f>
        <v>25</v>
      </c>
      <c r="E66">
        <f ca="1">'organized input'!F93</f>
        <v>31</v>
      </c>
      <c r="F66">
        <f ca="1">'organized input'!G93</f>
        <v>44</v>
      </c>
      <c r="G66">
        <f ca="1">'organized input'!H93</f>
        <v>31</v>
      </c>
      <c r="H66">
        <f ca="1">'organized input'!I93</f>
        <v>56</v>
      </c>
      <c r="I66">
        <f ca="1">'organized input'!J93</f>
        <v>50</v>
      </c>
      <c r="L66" s="2">
        <f t="shared" ref="L66:L97" si="4">IF(Q$3=0,0.3*D66+0.3*E66+0.05*F66+0.05*G66+0.4*(H66/2),E66+F66+0.5*G66+0.5*H66+3*I66)</f>
        <v>31.75</v>
      </c>
      <c r="M66">
        <f t="shared" ref="M66:M97" si="5">(L66-L$115)/L$116</f>
        <v>-0.44463431367411849</v>
      </c>
    </row>
    <row r="67" spans="1:13">
      <c r="A67" t="str">
        <f ca="1">'organized input'!B69</f>
        <v xml:space="preserve"> mike HARDEN</v>
      </c>
      <c r="B67" t="str">
        <f ca="1">'organized input'!C69</f>
        <v xml:space="preserve"> Face=0xc6</v>
      </c>
      <c r="C67" t="str">
        <f ca="1">'organized input'!D69</f>
        <v xml:space="preserve"> #45</v>
      </c>
      <c r="D67">
        <f ca="1">'organized input'!E69</f>
        <v>25</v>
      </c>
      <c r="E67">
        <f ca="1">'organized input'!F69</f>
        <v>31</v>
      </c>
      <c r="F67">
        <f ca="1">'organized input'!G69</f>
        <v>44</v>
      </c>
      <c r="G67">
        <f ca="1">'organized input'!H69</f>
        <v>50</v>
      </c>
      <c r="H67">
        <f ca="1">'organized input'!I69</f>
        <v>50</v>
      </c>
      <c r="I67">
        <f ca="1">'organized input'!J69</f>
        <v>50</v>
      </c>
      <c r="L67" s="2">
        <f t="shared" si="4"/>
        <v>31.499999999999996</v>
      </c>
      <c r="M67">
        <f t="shared" si="5"/>
        <v>-0.47764004215470041</v>
      </c>
    </row>
    <row r="68" spans="1:13">
      <c r="A68" t="str">
        <f ca="1">'organized input'!B33</f>
        <v xml:space="preserve"> fred MARION</v>
      </c>
      <c r="B68" t="str">
        <f ca="1">'organized input'!C33</f>
        <v xml:space="preserve"> Face=0x99</v>
      </c>
      <c r="C68" t="str">
        <f ca="1">'organized input'!D33</f>
        <v xml:space="preserve"> #31</v>
      </c>
      <c r="D68">
        <f ca="1">'organized input'!E33</f>
        <v>25</v>
      </c>
      <c r="E68">
        <f ca="1">'organized input'!F33</f>
        <v>31</v>
      </c>
      <c r="F68">
        <f ca="1">'organized input'!G33</f>
        <v>44</v>
      </c>
      <c r="G68">
        <f ca="1">'organized input'!H33</f>
        <v>50</v>
      </c>
      <c r="H68">
        <f ca="1">'organized input'!I33</f>
        <v>50</v>
      </c>
      <c r="I68">
        <f ca="1">'organized input'!J33</f>
        <v>44</v>
      </c>
      <c r="L68" s="2">
        <f t="shared" si="4"/>
        <v>31.499999999999996</v>
      </c>
      <c r="M68">
        <f t="shared" si="5"/>
        <v>-0.47764004215470041</v>
      </c>
    </row>
    <row r="69" spans="1:13">
      <c r="A69" t="str">
        <f ca="1">'organized input'!B46</f>
        <v xml:space="preserve"> wes HOPKINS</v>
      </c>
      <c r="B69" t="str">
        <f ca="1">'organized input'!C46</f>
        <v xml:space="preserve"> Face=0x96</v>
      </c>
      <c r="C69" t="str">
        <f ca="1">'organized input'!D46</f>
        <v xml:space="preserve"> #48</v>
      </c>
      <c r="D69">
        <f ca="1">'organized input'!E46</f>
        <v>25</v>
      </c>
      <c r="E69">
        <f ca="1">'organized input'!F46</f>
        <v>31</v>
      </c>
      <c r="F69">
        <f ca="1">'organized input'!G46</f>
        <v>19</v>
      </c>
      <c r="G69">
        <f ca="1">'organized input'!H46</f>
        <v>50</v>
      </c>
      <c r="H69">
        <f ca="1">'organized input'!I46</f>
        <v>56</v>
      </c>
      <c r="I69">
        <f ca="1">'organized input'!J46</f>
        <v>31</v>
      </c>
      <c r="L69" s="2">
        <f t="shared" si="4"/>
        <v>31.449999999999996</v>
      </c>
      <c r="M69">
        <f t="shared" si="5"/>
        <v>-0.48424118785081677</v>
      </c>
    </row>
    <row r="70" spans="1:13">
      <c r="A70" t="str">
        <f ca="1">'organized input'!B65</f>
        <v xml:space="preserve"> bubba MCDOWELL</v>
      </c>
      <c r="B70" t="str">
        <f ca="1">'organized input'!C65</f>
        <v xml:space="preserve"> Face=0xc1</v>
      </c>
      <c r="C70" t="str">
        <f ca="1">'organized input'!D65</f>
        <v xml:space="preserve"> #25</v>
      </c>
      <c r="D70">
        <f ca="1">'organized input'!E65</f>
        <v>25</v>
      </c>
      <c r="E70">
        <f ca="1">'organized input'!F65</f>
        <v>31</v>
      </c>
      <c r="F70">
        <f ca="1">'organized input'!G65</f>
        <v>44</v>
      </c>
      <c r="G70">
        <f ca="1">'organized input'!H65</f>
        <v>44</v>
      </c>
      <c r="H70">
        <f ca="1">'organized input'!I65</f>
        <v>50</v>
      </c>
      <c r="I70">
        <f ca="1">'organized input'!J65</f>
        <v>44</v>
      </c>
      <c r="L70" s="2">
        <f t="shared" si="4"/>
        <v>31.199999999999996</v>
      </c>
      <c r="M70">
        <f t="shared" si="5"/>
        <v>-0.5172469163313983</v>
      </c>
    </row>
    <row r="71" spans="1:13">
      <c r="A71" t="str">
        <f ca="1">'organized input'!B79</f>
        <v xml:space="preserve"> mark MURPHY</v>
      </c>
      <c r="B71" t="str">
        <f ca="1">'organized input'!C79</f>
        <v xml:space="preserve"> Face=0x37</v>
      </c>
      <c r="C71" t="str">
        <f ca="1">'organized input'!D79</f>
        <v xml:space="preserve"> #37</v>
      </c>
      <c r="D71">
        <f ca="1">'organized input'!E79</f>
        <v>25</v>
      </c>
      <c r="E71">
        <f ca="1">'organized input'!F79</f>
        <v>31</v>
      </c>
      <c r="F71">
        <f ca="1">'organized input'!G79</f>
        <v>44</v>
      </c>
      <c r="G71">
        <f ca="1">'organized input'!H79</f>
        <v>44</v>
      </c>
      <c r="H71">
        <f ca="1">'organized input'!I79</f>
        <v>50</v>
      </c>
      <c r="I71">
        <f ca="1">'organized input'!J79</f>
        <v>38</v>
      </c>
      <c r="L71" s="2">
        <f t="shared" si="4"/>
        <v>31.199999999999996</v>
      </c>
      <c r="M71">
        <f t="shared" si="5"/>
        <v>-0.5172469163313983</v>
      </c>
    </row>
    <row r="72" spans="1:13">
      <c r="A72" t="str">
        <f ca="1">'organized input'!B44</f>
        <v xml:space="preserve"> todd BOWLES</v>
      </c>
      <c r="B72" t="str">
        <f ca="1">'organized input'!C44</f>
        <v xml:space="preserve"> Face=0xc3</v>
      </c>
      <c r="C72" t="str">
        <f ca="1">'organized input'!D44</f>
        <v xml:space="preserve"> #23</v>
      </c>
      <c r="D72">
        <f ca="1">'organized input'!E44</f>
        <v>25</v>
      </c>
      <c r="E72">
        <f ca="1">'organized input'!F44</f>
        <v>31</v>
      </c>
      <c r="F72">
        <f ca="1">'organized input'!G44</f>
        <v>44</v>
      </c>
      <c r="G72">
        <f ca="1">'organized input'!H44</f>
        <v>44</v>
      </c>
      <c r="H72">
        <f ca="1">'organized input'!I44</f>
        <v>50</v>
      </c>
      <c r="I72">
        <f ca="1">'organized input'!J44</f>
        <v>31</v>
      </c>
      <c r="L72" s="2">
        <f t="shared" si="4"/>
        <v>31.199999999999996</v>
      </c>
      <c r="M72">
        <f t="shared" si="5"/>
        <v>-0.5172469163313983</v>
      </c>
    </row>
    <row r="73" spans="1:13">
      <c r="A73" t="str">
        <f ca="1">'organized input'!B95</f>
        <v xml:space="preserve"> tyrone BRAXTON</v>
      </c>
      <c r="B73" t="str">
        <f ca="1">'organized input'!C95</f>
        <v xml:space="preserve"> Face=0x8e</v>
      </c>
      <c r="C73" t="str">
        <f ca="1">'organized input'!D95</f>
        <v xml:space="preserve"> #34</v>
      </c>
      <c r="D73">
        <f ca="1">'organized input'!E95</f>
        <v>25</v>
      </c>
      <c r="E73">
        <f ca="1">'organized input'!F95</f>
        <v>31</v>
      </c>
      <c r="F73">
        <f ca="1">'organized input'!G95</f>
        <v>44</v>
      </c>
      <c r="G73">
        <f ca="1">'organized input'!H95</f>
        <v>44</v>
      </c>
      <c r="H73">
        <f ca="1">'organized input'!I95</f>
        <v>50</v>
      </c>
      <c r="I73">
        <f ca="1">'organized input'!J95</f>
        <v>31</v>
      </c>
      <c r="L73" s="2">
        <f t="shared" si="4"/>
        <v>31.199999999999996</v>
      </c>
      <c r="M73">
        <f t="shared" si="5"/>
        <v>-0.5172469163313983</v>
      </c>
    </row>
    <row r="74" spans="1:13">
      <c r="A74" t="str">
        <f ca="1">'organized input'!B71</f>
        <v xml:space="preserve"> nesby GLASGOW</v>
      </c>
      <c r="B74" t="str">
        <f ca="1">'organized input'!C71</f>
        <v xml:space="preserve"> Face=0x8d</v>
      </c>
      <c r="C74" t="str">
        <f ca="1">'organized input'!D71</f>
        <v xml:space="preserve"> #22</v>
      </c>
      <c r="D74">
        <f ca="1">'organized input'!E71</f>
        <v>31</v>
      </c>
      <c r="E74">
        <f ca="1">'organized input'!F71</f>
        <v>38</v>
      </c>
      <c r="F74">
        <f ca="1">'organized input'!G71</f>
        <v>50</v>
      </c>
      <c r="G74">
        <f ca="1">'organized input'!H71</f>
        <v>56</v>
      </c>
      <c r="H74">
        <f ca="1">'organized input'!I71</f>
        <v>25</v>
      </c>
      <c r="I74">
        <f ca="1">'organized input'!J71</f>
        <v>56</v>
      </c>
      <c r="L74" s="2">
        <f t="shared" si="4"/>
        <v>31</v>
      </c>
      <c r="M74">
        <f t="shared" si="5"/>
        <v>-0.54365149911586286</v>
      </c>
    </row>
    <row r="75" spans="1:13">
      <c r="A75" t="str">
        <f ca="1">'organized input'!B40</f>
        <v xml:space="preserve"> deron CHERRY</v>
      </c>
      <c r="B75" t="str">
        <f ca="1">'organized input'!C40</f>
        <v xml:space="preserve"> Face=0x8f</v>
      </c>
      <c r="C75" t="str">
        <f ca="1">'organized input'!D40</f>
        <v xml:space="preserve"> #20</v>
      </c>
      <c r="D75">
        <f ca="1">'organized input'!E40</f>
        <v>25</v>
      </c>
      <c r="E75">
        <f ca="1">'organized input'!F40</f>
        <v>31</v>
      </c>
      <c r="F75">
        <f ca="1">'organized input'!G40</f>
        <v>44</v>
      </c>
      <c r="G75">
        <f ca="1">'organized input'!H40</f>
        <v>38</v>
      </c>
      <c r="H75">
        <f ca="1">'organized input'!I40</f>
        <v>50</v>
      </c>
      <c r="I75">
        <f ca="1">'organized input'!J40</f>
        <v>50</v>
      </c>
      <c r="L75" s="2">
        <f t="shared" si="4"/>
        <v>30.899999999999995</v>
      </c>
      <c r="M75">
        <f t="shared" si="5"/>
        <v>-0.55685379050809614</v>
      </c>
    </row>
    <row r="76" spans="1:13">
      <c r="A76" t="str">
        <f ca="1">'organized input'!B86</f>
        <v xml:space="preserve"> kirby JACKSON</v>
      </c>
      <c r="B76" t="str">
        <f ca="1">'organized input'!C86</f>
        <v xml:space="preserve"> Face=0x89</v>
      </c>
      <c r="C76" t="str">
        <f ca="1">'organized input'!D86</f>
        <v xml:space="preserve"> #47</v>
      </c>
      <c r="D76">
        <f ca="1">'organized input'!E86</f>
        <v>25</v>
      </c>
      <c r="E76">
        <f ca="1">'organized input'!F86</f>
        <v>31</v>
      </c>
      <c r="F76">
        <f ca="1">'organized input'!G86</f>
        <v>44</v>
      </c>
      <c r="G76">
        <f ca="1">'organized input'!H86</f>
        <v>38</v>
      </c>
      <c r="H76">
        <f ca="1">'organized input'!I86</f>
        <v>50</v>
      </c>
      <c r="I76">
        <f ca="1">'organized input'!J86</f>
        <v>50</v>
      </c>
      <c r="L76" s="2">
        <f t="shared" si="4"/>
        <v>30.899999999999995</v>
      </c>
      <c r="M76">
        <f t="shared" si="5"/>
        <v>-0.55685379050809614</v>
      </c>
    </row>
    <row r="77" spans="1:13">
      <c r="A77" t="str">
        <f ca="1">'organized input'!B23</f>
        <v xml:space="preserve"> jerry HOLMES</v>
      </c>
      <c r="B77" t="str">
        <f ca="1">'organized input'!C23</f>
        <v xml:space="preserve"> Face=0x83</v>
      </c>
      <c r="C77" t="str">
        <f ca="1">'organized input'!D23</f>
        <v xml:space="preserve"> #44</v>
      </c>
      <c r="D77">
        <f ca="1">'organized input'!E23</f>
        <v>25</v>
      </c>
      <c r="E77">
        <f ca="1">'organized input'!F23</f>
        <v>31</v>
      </c>
      <c r="F77">
        <f ca="1">'organized input'!G23</f>
        <v>44</v>
      </c>
      <c r="G77">
        <f ca="1">'organized input'!H23</f>
        <v>38</v>
      </c>
      <c r="H77">
        <f ca="1">'organized input'!I23</f>
        <v>50</v>
      </c>
      <c r="I77">
        <f ca="1">'organized input'!J23</f>
        <v>38</v>
      </c>
      <c r="L77" s="2">
        <f t="shared" si="4"/>
        <v>30.899999999999995</v>
      </c>
      <c r="M77">
        <f t="shared" si="5"/>
        <v>-0.55685379050809614</v>
      </c>
    </row>
    <row r="78" spans="1:13">
      <c r="A78" t="str">
        <f ca="1">'organized input'!B62</f>
        <v xml:space="preserve"> brian WASHINGTON</v>
      </c>
      <c r="B78" t="str">
        <f ca="1">'organized input'!C62</f>
        <v xml:space="preserve"> Face=0x8e</v>
      </c>
      <c r="C78" t="str">
        <f ca="1">'organized input'!D62</f>
        <v xml:space="preserve"> #21</v>
      </c>
      <c r="D78">
        <f ca="1">'organized input'!E62</f>
        <v>25</v>
      </c>
      <c r="E78">
        <f ca="1">'organized input'!F62</f>
        <v>31</v>
      </c>
      <c r="F78">
        <f ca="1">'organized input'!G62</f>
        <v>44</v>
      </c>
      <c r="G78">
        <f ca="1">'organized input'!H62</f>
        <v>38</v>
      </c>
      <c r="H78">
        <f ca="1">'organized input'!I62</f>
        <v>50</v>
      </c>
      <c r="I78">
        <f ca="1">'organized input'!J62</f>
        <v>38</v>
      </c>
      <c r="L78" s="2">
        <f t="shared" si="4"/>
        <v>30.899999999999995</v>
      </c>
      <c r="M78">
        <f t="shared" si="5"/>
        <v>-0.55685379050809614</v>
      </c>
    </row>
    <row r="79" spans="1:13">
      <c r="A79" t="str">
        <f ca="1">'organized input'!B70</f>
        <v xml:space="preserve"> martin BAYLESS</v>
      </c>
      <c r="B79" t="str">
        <f ca="1">'organized input'!C70</f>
        <v xml:space="preserve"> Face=0xc6</v>
      </c>
      <c r="C79" t="str">
        <f ca="1">'organized input'!D70</f>
        <v xml:space="preserve"> #44</v>
      </c>
      <c r="D79">
        <f ca="1">'organized input'!E70</f>
        <v>25</v>
      </c>
      <c r="E79">
        <f ca="1">'organized input'!F70</f>
        <v>31</v>
      </c>
      <c r="F79">
        <f ca="1">'organized input'!G70</f>
        <v>44</v>
      </c>
      <c r="G79">
        <f ca="1">'organized input'!H70</f>
        <v>56</v>
      </c>
      <c r="H79">
        <f ca="1">'organized input'!I70</f>
        <v>44</v>
      </c>
      <c r="I79">
        <f ca="1">'organized input'!J70</f>
        <v>44</v>
      </c>
      <c r="L79" s="2">
        <f t="shared" si="4"/>
        <v>30.599999999999998</v>
      </c>
      <c r="M79">
        <f t="shared" si="5"/>
        <v>-0.59646066468479353</v>
      </c>
    </row>
    <row r="80" spans="1:13">
      <c r="A80" t="str">
        <f ca="1">'organized input'!B64</f>
        <v xml:space="preserve"> felix WRIGHT</v>
      </c>
      <c r="B80" t="str">
        <f ca="1">'organized input'!C64</f>
        <v xml:space="preserve"> Face=0x85</v>
      </c>
      <c r="C80" t="str">
        <f ca="1">'organized input'!D64</f>
        <v xml:space="preserve"> #22</v>
      </c>
      <c r="D80">
        <f ca="1">'organized input'!E64</f>
        <v>25</v>
      </c>
      <c r="E80">
        <f ca="1">'organized input'!F64</f>
        <v>31</v>
      </c>
      <c r="F80">
        <f ca="1">'organized input'!G64</f>
        <v>38</v>
      </c>
      <c r="G80">
        <f ca="1">'organized input'!H64</f>
        <v>38</v>
      </c>
      <c r="H80">
        <f ca="1">'organized input'!I64</f>
        <v>50</v>
      </c>
      <c r="I80">
        <f ca="1">'organized input'!J64</f>
        <v>44</v>
      </c>
      <c r="L80" s="2">
        <f t="shared" si="4"/>
        <v>30.599999999999994</v>
      </c>
      <c r="M80">
        <f t="shared" si="5"/>
        <v>-0.59646066468479397</v>
      </c>
    </row>
    <row r="81" spans="1:13">
      <c r="A81" t="str">
        <f ca="1">'organized input'!B43</f>
        <v xml:space="preserve"> eugene ROBINSON</v>
      </c>
      <c r="B81" t="str">
        <f ca="1">'organized input'!C43</f>
        <v xml:space="preserve"> Face=0xc9</v>
      </c>
      <c r="C81" t="str">
        <f ca="1">'organized input'!D43</f>
        <v xml:space="preserve"> #41</v>
      </c>
      <c r="D81">
        <f ca="1">'organized input'!E43</f>
        <v>25</v>
      </c>
      <c r="E81">
        <f ca="1">'organized input'!F43</f>
        <v>31</v>
      </c>
      <c r="F81">
        <f ca="1">'organized input'!G43</f>
        <v>38</v>
      </c>
      <c r="G81">
        <f ca="1">'organized input'!H43</f>
        <v>38</v>
      </c>
      <c r="H81">
        <f ca="1">'organized input'!I43</f>
        <v>50</v>
      </c>
      <c r="I81">
        <f ca="1">'organized input'!J43</f>
        <v>38</v>
      </c>
      <c r="L81" s="2">
        <f t="shared" si="4"/>
        <v>30.599999999999994</v>
      </c>
      <c r="M81">
        <f t="shared" si="5"/>
        <v>-0.59646066468479397</v>
      </c>
    </row>
    <row r="82" spans="1:13">
      <c r="A82" t="str">
        <f ca="1">'organized input'!B4</f>
        <v xml:space="preserve"> j.b. BROWN</v>
      </c>
      <c r="B82" t="str">
        <f ca="1">'organized input'!C4</f>
        <v xml:space="preserve"> Face=0xa4</v>
      </c>
      <c r="C82" t="str">
        <f ca="1">'organized input'!D4</f>
        <v xml:space="preserve"> #37</v>
      </c>
      <c r="D82">
        <f ca="1">'organized input'!E4</f>
        <v>25</v>
      </c>
      <c r="E82">
        <f ca="1">'organized input'!F4</f>
        <v>31</v>
      </c>
      <c r="F82">
        <f ca="1">'organized input'!G4</f>
        <v>44</v>
      </c>
      <c r="G82">
        <f ca="1">'organized input'!H4</f>
        <v>50</v>
      </c>
      <c r="H82">
        <f ca="1">'organized input'!I4</f>
        <v>44</v>
      </c>
      <c r="I82">
        <f ca="1">'organized input'!J4</f>
        <v>50</v>
      </c>
      <c r="L82" s="2">
        <f t="shared" si="4"/>
        <v>30.299999999999997</v>
      </c>
      <c r="M82">
        <f t="shared" si="5"/>
        <v>-0.63606753886149137</v>
      </c>
    </row>
    <row r="83" spans="1:13">
      <c r="A83" t="str">
        <f ca="1">'organized input'!B109</f>
        <v xml:space="preserve"> ricky REYNOLDS</v>
      </c>
      <c r="B83" t="str">
        <f ca="1">'organized input'!C109</f>
        <v xml:space="preserve"> Face=0xc4</v>
      </c>
      <c r="C83" t="str">
        <f ca="1">'organized input'!D109</f>
        <v xml:space="preserve"> #29</v>
      </c>
      <c r="D83">
        <f ca="1">'organized input'!E109</f>
        <v>25</v>
      </c>
      <c r="E83">
        <f ca="1">'organized input'!F109</f>
        <v>31</v>
      </c>
      <c r="F83">
        <f ca="1">'organized input'!G109</f>
        <v>38</v>
      </c>
      <c r="G83">
        <f ca="1">'organized input'!H109</f>
        <v>31</v>
      </c>
      <c r="H83">
        <f ca="1">'organized input'!I109</f>
        <v>50</v>
      </c>
      <c r="I83">
        <f ca="1">'organized input'!J109</f>
        <v>38</v>
      </c>
      <c r="L83" s="2">
        <f t="shared" si="4"/>
        <v>30.249999999999996</v>
      </c>
      <c r="M83">
        <f t="shared" si="5"/>
        <v>-0.64266868455760773</v>
      </c>
    </row>
    <row r="84" spans="1:13">
      <c r="A84" t="str">
        <f ca="1">'organized input'!B57</f>
        <v xml:space="preserve"> scott CASE</v>
      </c>
      <c r="B84" t="str">
        <f ca="1">'organized input'!C57</f>
        <v xml:space="preserve"> Face=0x46</v>
      </c>
      <c r="C84" t="str">
        <f ca="1">'organized input'!D57</f>
        <v xml:space="preserve"> #25</v>
      </c>
      <c r="D84">
        <f ca="1">'organized input'!E57</f>
        <v>25</v>
      </c>
      <c r="E84">
        <f ca="1">'organized input'!F57</f>
        <v>31</v>
      </c>
      <c r="F84">
        <f ca="1">'organized input'!G57</f>
        <v>38</v>
      </c>
      <c r="G84">
        <f ca="1">'organized input'!H57</f>
        <v>31</v>
      </c>
      <c r="H84">
        <f ca="1">'organized input'!I57</f>
        <v>50</v>
      </c>
      <c r="I84">
        <f ca="1">'organized input'!J57</f>
        <v>25</v>
      </c>
      <c r="L84" s="2">
        <f t="shared" si="4"/>
        <v>30.249999999999996</v>
      </c>
      <c r="M84">
        <f t="shared" si="5"/>
        <v>-0.64266868455760773</v>
      </c>
    </row>
    <row r="85" spans="1:13">
      <c r="A85" t="str">
        <f ca="1">'organized input'!B85</f>
        <v xml:space="preserve"> brian JORDAN</v>
      </c>
      <c r="B85" t="str">
        <f ca="1">'organized input'!C85</f>
        <v xml:space="preserve"> Face=0x8b</v>
      </c>
      <c r="C85" t="str">
        <f ca="1">'organized input'!D85</f>
        <v xml:space="preserve"> #40</v>
      </c>
      <c r="D85">
        <f ca="1">'organized input'!E85</f>
        <v>25</v>
      </c>
      <c r="E85">
        <f ca="1">'organized input'!F85</f>
        <v>31</v>
      </c>
      <c r="F85">
        <f ca="1">'organized input'!G85</f>
        <v>25</v>
      </c>
      <c r="G85">
        <f ca="1">'organized input'!H85</f>
        <v>44</v>
      </c>
      <c r="H85">
        <f ca="1">'organized input'!I85</f>
        <v>50</v>
      </c>
      <c r="I85">
        <f ca="1">'organized input'!J85</f>
        <v>19</v>
      </c>
      <c r="L85" s="2">
        <f t="shared" si="4"/>
        <v>30.249999999999996</v>
      </c>
      <c r="M85">
        <f t="shared" si="5"/>
        <v>-0.64266868455760773</v>
      </c>
    </row>
    <row r="86" spans="1:13">
      <c r="A86" t="str">
        <f ca="1">'organized input'!B50</f>
        <v xml:space="preserve"> bennie BLADES</v>
      </c>
      <c r="B86" t="str">
        <f ca="1">'organized input'!C50</f>
        <v xml:space="preserve"> Face=0xb0</v>
      </c>
      <c r="C86" t="str">
        <f ca="1">'organized input'!D50</f>
        <v xml:space="preserve"> #36</v>
      </c>
      <c r="D86">
        <f ca="1">'organized input'!E50</f>
        <v>25</v>
      </c>
      <c r="E86">
        <f ca="1">'organized input'!F50</f>
        <v>31</v>
      </c>
      <c r="F86">
        <f ca="1">'organized input'!G50</f>
        <v>38</v>
      </c>
      <c r="G86">
        <f ca="1">'organized input'!H50</f>
        <v>50</v>
      </c>
      <c r="H86">
        <f ca="1">'organized input'!I50</f>
        <v>44</v>
      </c>
      <c r="I86">
        <f ca="1">'organized input'!J50</f>
        <v>38</v>
      </c>
      <c r="L86" s="2">
        <f t="shared" si="4"/>
        <v>29.999999999999996</v>
      </c>
      <c r="M86">
        <f t="shared" si="5"/>
        <v>-0.6756744130381892</v>
      </c>
    </row>
    <row r="87" spans="1:13">
      <c r="A87" t="str">
        <f ca="1">'organized input'!B113</f>
        <v xml:space="preserve"> charles DIMRY</v>
      </c>
      <c r="B87" t="str">
        <f ca="1">'organized input'!C113</f>
        <v xml:space="preserve"> Face=0x8a</v>
      </c>
      <c r="C87" t="str">
        <f ca="1">'organized input'!D113</f>
        <v xml:space="preserve"> #22</v>
      </c>
      <c r="D87">
        <f ca="1">'organized input'!E113</f>
        <v>25</v>
      </c>
      <c r="E87">
        <f ca="1">'organized input'!F113</f>
        <v>31</v>
      </c>
      <c r="F87">
        <f ca="1">'organized input'!G113</f>
        <v>31</v>
      </c>
      <c r="G87">
        <f ca="1">'organized input'!H113</f>
        <v>31</v>
      </c>
      <c r="H87">
        <f ca="1">'organized input'!I113</f>
        <v>50</v>
      </c>
      <c r="I87">
        <f ca="1">'organized input'!J113</f>
        <v>25</v>
      </c>
      <c r="L87" s="2">
        <f t="shared" si="4"/>
        <v>29.9</v>
      </c>
      <c r="M87">
        <f t="shared" si="5"/>
        <v>-0.68887670443042148</v>
      </c>
    </row>
    <row r="88" spans="1:13">
      <c r="A88" t="str">
        <f ca="1">'organized input'!B56</f>
        <v xml:space="preserve"> gene ATKINS</v>
      </c>
      <c r="B88" t="str">
        <f ca="1">'organized input'!C56</f>
        <v xml:space="preserve"> Face=0x8d</v>
      </c>
      <c r="C88" t="str">
        <f ca="1">'organized input'!D56</f>
        <v xml:space="preserve"> #28</v>
      </c>
      <c r="D88">
        <f ca="1">'organized input'!E56</f>
        <v>25</v>
      </c>
      <c r="E88">
        <f ca="1">'organized input'!F56</f>
        <v>31</v>
      </c>
      <c r="F88">
        <f ca="1">'organized input'!G56</f>
        <v>38</v>
      </c>
      <c r="G88">
        <f ca="1">'organized input'!H56</f>
        <v>44</v>
      </c>
      <c r="H88">
        <f ca="1">'organized input'!I56</f>
        <v>44</v>
      </c>
      <c r="I88">
        <f ca="1">'organized input'!J56</f>
        <v>50</v>
      </c>
      <c r="L88" s="2">
        <f t="shared" si="4"/>
        <v>29.699999999999996</v>
      </c>
      <c r="M88">
        <f t="shared" si="5"/>
        <v>-0.71528128721488704</v>
      </c>
    </row>
    <row r="89" spans="1:13">
      <c r="A89" t="str">
        <f ca="1">'organized input'!B31</f>
        <v xml:space="preserve"> mike PRIOR</v>
      </c>
      <c r="B89" t="str">
        <f ca="1">'organized input'!C31</f>
        <v xml:space="preserve"> Face=0x32</v>
      </c>
      <c r="C89" t="str">
        <f ca="1">'organized input'!D31</f>
        <v xml:space="preserve"> #39</v>
      </c>
      <c r="D89">
        <f ca="1">'organized input'!E31</f>
        <v>25</v>
      </c>
      <c r="E89">
        <f ca="1">'organized input'!F31</f>
        <v>31</v>
      </c>
      <c r="F89">
        <f ca="1">'organized input'!G31</f>
        <v>38</v>
      </c>
      <c r="G89">
        <f ca="1">'organized input'!H31</f>
        <v>44</v>
      </c>
      <c r="H89">
        <f ca="1">'organized input'!I31</f>
        <v>44</v>
      </c>
      <c r="I89">
        <f ca="1">'organized input'!J31</f>
        <v>44</v>
      </c>
      <c r="L89" s="2">
        <f t="shared" si="4"/>
        <v>29.699999999999996</v>
      </c>
      <c r="M89">
        <f t="shared" si="5"/>
        <v>-0.71528128721488704</v>
      </c>
    </row>
    <row r="90" spans="1:13">
      <c r="A90" t="str">
        <f ca="1">'organized input'!B19</f>
        <v xml:space="preserve"> jay TAYLOR</v>
      </c>
      <c r="B90" t="str">
        <f ca="1">'organized input'!C19</f>
        <v xml:space="preserve"> Face=0x96</v>
      </c>
      <c r="C90" t="str">
        <f ca="1">'organized input'!D19</f>
        <v xml:space="preserve"> #27</v>
      </c>
      <c r="D90">
        <f ca="1">'organized input'!E19</f>
        <v>25</v>
      </c>
      <c r="E90">
        <f ca="1">'organized input'!F19</f>
        <v>31</v>
      </c>
      <c r="F90">
        <f ca="1">'organized input'!G19</f>
        <v>38</v>
      </c>
      <c r="G90">
        <f ca="1">'organized input'!H19</f>
        <v>19</v>
      </c>
      <c r="H90">
        <f ca="1">'organized input'!I19</f>
        <v>50</v>
      </c>
      <c r="I90">
        <f ca="1">'organized input'!J19</f>
        <v>31</v>
      </c>
      <c r="L90" s="2">
        <f t="shared" si="4"/>
        <v>29.649999999999995</v>
      </c>
      <c r="M90">
        <f t="shared" si="5"/>
        <v>-0.7218824329110034</v>
      </c>
    </row>
    <row r="91" spans="1:13">
      <c r="A91" t="str">
        <f ca="1">'organized input'!B28</f>
        <v xml:space="preserve"> toi COOK</v>
      </c>
      <c r="B91" t="str">
        <f ca="1">'organized input'!C28</f>
        <v xml:space="preserve"> Face=0xab</v>
      </c>
      <c r="C91" t="str">
        <f ca="1">'organized input'!D28</f>
        <v xml:space="preserve"> #41</v>
      </c>
      <c r="D91">
        <f ca="1">'organized input'!E28</f>
        <v>25</v>
      </c>
      <c r="E91">
        <f ca="1">'organized input'!F28</f>
        <v>31</v>
      </c>
      <c r="F91">
        <f ca="1">'organized input'!G28</f>
        <v>38</v>
      </c>
      <c r="G91">
        <f ca="1">'organized input'!H28</f>
        <v>38</v>
      </c>
      <c r="H91">
        <f ca="1">'organized input'!I28</f>
        <v>44</v>
      </c>
      <c r="I91">
        <f ca="1">'organized input'!J28</f>
        <v>38</v>
      </c>
      <c r="L91" s="2">
        <f t="shared" si="4"/>
        <v>29.399999999999995</v>
      </c>
      <c r="M91">
        <f t="shared" si="5"/>
        <v>-0.75488816139158488</v>
      </c>
    </row>
    <row r="92" spans="1:13">
      <c r="A92" t="str">
        <f ca="1">'organized input'!B6</f>
        <v xml:space="preserve"> james HASTY</v>
      </c>
      <c r="B92" t="str">
        <f ca="1">'organized input'!C6</f>
        <v xml:space="preserve"> Face=0x92</v>
      </c>
      <c r="C92" t="str">
        <f ca="1">'organized input'!D6</f>
        <v xml:space="preserve"> #40</v>
      </c>
      <c r="D92">
        <f ca="1">'organized input'!E6</f>
        <v>25</v>
      </c>
      <c r="E92">
        <f ca="1">'organized input'!F6</f>
        <v>31</v>
      </c>
      <c r="F92">
        <f ca="1">'organized input'!G6</f>
        <v>38</v>
      </c>
      <c r="G92">
        <f ca="1">'organized input'!H6</f>
        <v>38</v>
      </c>
      <c r="H92">
        <f ca="1">'organized input'!I6</f>
        <v>44</v>
      </c>
      <c r="I92">
        <f ca="1">'organized input'!J6</f>
        <v>31</v>
      </c>
      <c r="L92" s="2">
        <f t="shared" si="4"/>
        <v>29.399999999999995</v>
      </c>
      <c r="M92">
        <f t="shared" si="5"/>
        <v>-0.75488816139158488</v>
      </c>
    </row>
    <row r="93" spans="1:13">
      <c r="A93" t="str">
        <f ca="1">'organized input'!B72</f>
        <v xml:space="preserve"> alvin WALTON</v>
      </c>
      <c r="B93" t="str">
        <f ca="1">'organized input'!C72</f>
        <v xml:space="preserve"> Face=0xb0</v>
      </c>
      <c r="C93" t="str">
        <f ca="1">'organized input'!D72</f>
        <v xml:space="preserve"> #40</v>
      </c>
      <c r="D93">
        <f ca="1">'organized input'!E72</f>
        <v>25</v>
      </c>
      <c r="E93">
        <f ca="1">'organized input'!F72</f>
        <v>31</v>
      </c>
      <c r="F93">
        <f ca="1">'organized input'!G72</f>
        <v>44</v>
      </c>
      <c r="G93">
        <f ca="1">'organized input'!H72</f>
        <v>31</v>
      </c>
      <c r="H93">
        <f ca="1">'organized input'!I72</f>
        <v>44</v>
      </c>
      <c r="I93">
        <f ca="1">'organized input'!J72</f>
        <v>31</v>
      </c>
      <c r="L93" s="2">
        <f t="shared" si="4"/>
        <v>29.349999999999998</v>
      </c>
      <c r="M93">
        <f t="shared" si="5"/>
        <v>-0.7614893070877008</v>
      </c>
    </row>
    <row r="94" spans="1:13">
      <c r="A94" t="str">
        <f ca="1">'organized input'!B55</f>
        <v xml:space="preserve"> anthony NEWMAN</v>
      </c>
      <c r="B94" t="str">
        <f ca="1">'organized input'!C55</f>
        <v xml:space="preserve"> Face=0x9e</v>
      </c>
      <c r="C94" t="str">
        <f ca="1">'organized input'!D55</f>
        <v xml:space="preserve"> #26</v>
      </c>
      <c r="D94">
        <f ca="1">'organized input'!E55</f>
        <v>25</v>
      </c>
      <c r="E94">
        <f ca="1">'organized input'!F55</f>
        <v>31</v>
      </c>
      <c r="F94">
        <f ca="1">'organized input'!G55</f>
        <v>31</v>
      </c>
      <c r="G94">
        <f ca="1">'organized input'!H55</f>
        <v>44</v>
      </c>
      <c r="H94">
        <f ca="1">'organized input'!I55</f>
        <v>44</v>
      </c>
      <c r="I94">
        <f ca="1">'organized input'!J55</f>
        <v>31</v>
      </c>
      <c r="L94" s="2">
        <f t="shared" si="4"/>
        <v>29.349999999999998</v>
      </c>
      <c r="M94">
        <f t="shared" si="5"/>
        <v>-0.7614893070877008</v>
      </c>
    </row>
    <row r="95" spans="1:13">
      <c r="A95" t="str">
        <f ca="1">'organized input'!B90</f>
        <v xml:space="preserve"> tony STARGELL</v>
      </c>
      <c r="B95" t="str">
        <f ca="1">'organized input'!C90</f>
        <v xml:space="preserve"> Face=0xc4</v>
      </c>
      <c r="C95" t="str">
        <f ca="1">'organized input'!D90</f>
        <v xml:space="preserve"> #45</v>
      </c>
      <c r="D95">
        <f ca="1">'organized input'!E90</f>
        <v>25</v>
      </c>
      <c r="E95">
        <f ca="1">'organized input'!F90</f>
        <v>31</v>
      </c>
      <c r="F95">
        <f ca="1">'organized input'!G90</f>
        <v>38</v>
      </c>
      <c r="G95">
        <f ca="1">'organized input'!H90</f>
        <v>31</v>
      </c>
      <c r="H95">
        <f ca="1">'organized input'!I90</f>
        <v>44</v>
      </c>
      <c r="I95">
        <f ca="1">'organized input'!J90</f>
        <v>31</v>
      </c>
      <c r="L95" s="2">
        <f t="shared" si="4"/>
        <v>29.049999999999997</v>
      </c>
      <c r="M95">
        <f t="shared" si="5"/>
        <v>-0.80109618126439863</v>
      </c>
    </row>
    <row r="96" spans="1:13">
      <c r="A96" t="str">
        <f ca="1">'organized input'!B103</f>
        <v xml:space="preserve"> cedric MACK</v>
      </c>
      <c r="B96" t="str">
        <f ca="1">'organized input'!C103</f>
        <v xml:space="preserve"> Face=0xaa</v>
      </c>
      <c r="C96" t="str">
        <f ca="1">'organized input'!D103</f>
        <v xml:space="preserve"> #47</v>
      </c>
      <c r="D96">
        <f ca="1">'organized input'!E103</f>
        <v>25</v>
      </c>
      <c r="E96">
        <f ca="1">'organized input'!F103</f>
        <v>31</v>
      </c>
      <c r="F96">
        <f ca="1">'organized input'!G103</f>
        <v>31</v>
      </c>
      <c r="G96">
        <f ca="1">'organized input'!H103</f>
        <v>38</v>
      </c>
      <c r="H96">
        <f ca="1">'organized input'!I103</f>
        <v>44</v>
      </c>
      <c r="I96">
        <f ca="1">'organized input'!J103</f>
        <v>44</v>
      </c>
      <c r="L96" s="2">
        <f t="shared" si="4"/>
        <v>29.049999999999997</v>
      </c>
      <c r="M96">
        <f t="shared" si="5"/>
        <v>-0.80109618126439863</v>
      </c>
    </row>
    <row r="97" spans="1:13">
      <c r="A97" t="str">
        <f ca="1">'organized input'!B110</f>
        <v xml:space="preserve"> darryl POLLARD</v>
      </c>
      <c r="B97" t="str">
        <f ca="1">'organized input'!C110</f>
        <v xml:space="preserve"> Face=0x8e</v>
      </c>
      <c r="C97" t="str">
        <f ca="1">'organized input'!D110</f>
        <v xml:space="preserve"> #26</v>
      </c>
      <c r="D97">
        <f ca="1">'organized input'!E110</f>
        <v>25</v>
      </c>
      <c r="E97">
        <f ca="1">'organized input'!F110</f>
        <v>31</v>
      </c>
      <c r="F97">
        <f ca="1">'organized input'!G110</f>
        <v>44</v>
      </c>
      <c r="G97">
        <f ca="1">'organized input'!H110</f>
        <v>44</v>
      </c>
      <c r="H97">
        <f ca="1">'organized input'!I110</f>
        <v>38</v>
      </c>
      <c r="I97">
        <f ca="1">'organized input'!J110</f>
        <v>44</v>
      </c>
      <c r="L97" s="2">
        <f t="shared" si="4"/>
        <v>28.799999999999997</v>
      </c>
      <c r="M97">
        <f t="shared" si="5"/>
        <v>-0.83410190974498011</v>
      </c>
    </row>
    <row r="98" spans="1:13">
      <c r="A98" t="str">
        <f ca="1">'organized input'!B51</f>
        <v xml:space="preserve"> chuck CECIL</v>
      </c>
      <c r="B98" t="str">
        <f ca="1">'organized input'!C51</f>
        <v xml:space="preserve"> Face=0x42</v>
      </c>
      <c r="C98" t="str">
        <f ca="1">'organized input'!D51</f>
        <v xml:space="preserve"> #26</v>
      </c>
      <c r="D98">
        <f ca="1">'organized input'!E51</f>
        <v>25</v>
      </c>
      <c r="E98">
        <f ca="1">'organized input'!F51</f>
        <v>31</v>
      </c>
      <c r="F98">
        <f ca="1">'organized input'!G51</f>
        <v>38</v>
      </c>
      <c r="G98">
        <f ca="1">'organized input'!H51</f>
        <v>44</v>
      </c>
      <c r="H98">
        <f ca="1">'organized input'!I51</f>
        <v>38</v>
      </c>
      <c r="I98">
        <f ca="1">'organized input'!J51</f>
        <v>31</v>
      </c>
      <c r="L98" s="2">
        <f t="shared" ref="L98:L116" si="6">IF(Q$3=0,0.3*D98+0.3*E98+0.05*F98+0.05*G98+0.4*(H98/2),E98+F98+0.5*G98+0.5*H98+3*I98)</f>
        <v>28.499999999999996</v>
      </c>
      <c r="M98">
        <f t="shared" ref="M98:M113" si="7">(L98-L$115)/L$116</f>
        <v>-0.87370878392167795</v>
      </c>
    </row>
    <row r="99" spans="1:13">
      <c r="A99" t="str">
        <f ca="1">'organized input'!B59</f>
        <v xml:space="preserve"> keith TAYLOR</v>
      </c>
      <c r="B99" t="str">
        <f ca="1">'organized input'!C59</f>
        <v xml:space="preserve"> Face=0xa1</v>
      </c>
      <c r="C99" t="str">
        <f ca="1">'organized input'!D59</f>
        <v xml:space="preserve"> #27</v>
      </c>
      <c r="D99">
        <f ca="1">'organized input'!E59</f>
        <v>25</v>
      </c>
      <c r="E99">
        <f ca="1">'organized input'!F59</f>
        <v>31</v>
      </c>
      <c r="F99">
        <f ca="1">'organized input'!G59</f>
        <v>44</v>
      </c>
      <c r="G99">
        <f ca="1">'organized input'!H59</f>
        <v>38</v>
      </c>
      <c r="H99">
        <f ca="1">'organized input'!I59</f>
        <v>38</v>
      </c>
      <c r="I99">
        <f ca="1">'organized input'!J59</f>
        <v>44</v>
      </c>
      <c r="L99" s="2">
        <f t="shared" si="6"/>
        <v>28.499999999999996</v>
      </c>
      <c r="M99">
        <f t="shared" si="7"/>
        <v>-0.87370878392167795</v>
      </c>
    </row>
    <row r="100" spans="1:13">
      <c r="A100" t="str">
        <f ca="1">'organized input'!B68</f>
        <v xml:space="preserve"> kevin PORTER</v>
      </c>
      <c r="B100" t="str">
        <f ca="1">'organized input'!C68</f>
        <v xml:space="preserve"> Face=0xb8</v>
      </c>
      <c r="C100" t="str">
        <f ca="1">'organized input'!D68</f>
        <v xml:space="preserve"> #27</v>
      </c>
      <c r="D100">
        <f ca="1">'organized input'!E68</f>
        <v>25</v>
      </c>
      <c r="E100">
        <f ca="1">'organized input'!F68</f>
        <v>31</v>
      </c>
      <c r="F100">
        <f ca="1">'organized input'!G68</f>
        <v>44</v>
      </c>
      <c r="G100">
        <f ca="1">'organized input'!H68</f>
        <v>38</v>
      </c>
      <c r="H100">
        <f ca="1">'organized input'!I68</f>
        <v>38</v>
      </c>
      <c r="I100">
        <f ca="1">'organized input'!J68</f>
        <v>38</v>
      </c>
      <c r="L100" s="2">
        <f t="shared" si="6"/>
        <v>28.499999999999996</v>
      </c>
      <c r="M100">
        <f t="shared" si="7"/>
        <v>-0.87370878392167795</v>
      </c>
    </row>
    <row r="101" spans="1:13">
      <c r="A101" t="str">
        <f ca="1">'organized input'!B91</f>
        <v xml:space="preserve"> lewis BILLUPS</v>
      </c>
      <c r="B101" t="str">
        <f ca="1">'organized input'!C91</f>
        <v xml:space="preserve"> Face=0xaa</v>
      </c>
      <c r="C101" t="str">
        <f ca="1">'organized input'!D91</f>
        <v xml:space="preserve"> #24</v>
      </c>
      <c r="D101">
        <f ca="1">'organized input'!E91</f>
        <v>25</v>
      </c>
      <c r="E101">
        <f ca="1">'organized input'!F91</f>
        <v>31</v>
      </c>
      <c r="F101">
        <f ca="1">'organized input'!G91</f>
        <v>25</v>
      </c>
      <c r="G101">
        <f ca="1">'organized input'!H91</f>
        <v>31</v>
      </c>
      <c r="H101">
        <f ca="1">'organized input'!I91</f>
        <v>44</v>
      </c>
      <c r="I101">
        <f ca="1">'organized input'!J91</f>
        <v>25</v>
      </c>
      <c r="L101" s="2">
        <f t="shared" si="6"/>
        <v>28.4</v>
      </c>
      <c r="M101">
        <f t="shared" si="7"/>
        <v>-0.88691107531391022</v>
      </c>
    </row>
    <row r="102" spans="1:13">
      <c r="A102" t="str">
        <f ca="1">'organized input'!B15</f>
        <v xml:space="preserve"> patrick HUNTER</v>
      </c>
      <c r="B102" t="str">
        <f ca="1">'organized input'!C15</f>
        <v xml:space="preserve"> Face=0x92</v>
      </c>
      <c r="C102" t="str">
        <f ca="1">'organized input'!D15</f>
        <v xml:space="preserve"> #27</v>
      </c>
      <c r="D102">
        <f ca="1">'organized input'!E15</f>
        <v>25</v>
      </c>
      <c r="E102">
        <f ca="1">'organized input'!F15</f>
        <v>31</v>
      </c>
      <c r="F102">
        <f ca="1">'organized input'!G15</f>
        <v>38</v>
      </c>
      <c r="G102">
        <f ca="1">'organized input'!H15</f>
        <v>38</v>
      </c>
      <c r="H102">
        <f ca="1">'organized input'!I15</f>
        <v>38</v>
      </c>
      <c r="I102">
        <f ca="1">'organized input'!J15</f>
        <v>44</v>
      </c>
      <c r="L102" s="2">
        <f t="shared" si="6"/>
        <v>28.199999999999996</v>
      </c>
      <c r="M102">
        <f t="shared" si="7"/>
        <v>-0.91331565809837578</v>
      </c>
    </row>
    <row r="103" spans="1:13">
      <c r="A103" t="str">
        <f ca="1">'organized input'!B111</f>
        <v xml:space="preserve"> jerry GRAY</v>
      </c>
      <c r="B103" t="str">
        <f ca="1">'organized input'!C111</f>
        <v xml:space="preserve"> Face=0xa1</v>
      </c>
      <c r="C103" t="str">
        <f ca="1">'organized input'!D111</f>
        <v xml:space="preserve"> #25</v>
      </c>
      <c r="D103">
        <f ca="1">'organized input'!E111</f>
        <v>25</v>
      </c>
      <c r="E103">
        <f ca="1">'organized input'!F111</f>
        <v>31</v>
      </c>
      <c r="F103">
        <f ca="1">'organized input'!G111</f>
        <v>38</v>
      </c>
      <c r="G103">
        <f ca="1">'organized input'!H111</f>
        <v>31</v>
      </c>
      <c r="H103">
        <f ca="1">'organized input'!I111</f>
        <v>38</v>
      </c>
      <c r="I103">
        <f ca="1">'organized input'!J111</f>
        <v>38</v>
      </c>
      <c r="L103" s="2">
        <f t="shared" si="6"/>
        <v>27.849999999999998</v>
      </c>
      <c r="M103">
        <f t="shared" si="7"/>
        <v>-0.95952367797118954</v>
      </c>
    </row>
    <row r="104" spans="1:13">
      <c r="A104" t="str">
        <f ca="1">'organized input'!B61</f>
        <v xml:space="preserve"> rod MCSWAIN</v>
      </c>
      <c r="B104" t="str">
        <f ca="1">'organized input'!C61</f>
        <v xml:space="preserve"> Face=0x8d</v>
      </c>
      <c r="C104" t="str">
        <f ca="1">'organized input'!D61</f>
        <v xml:space="preserve"> #23</v>
      </c>
      <c r="D104">
        <f ca="1">'organized input'!E61</f>
        <v>25</v>
      </c>
      <c r="E104">
        <f ca="1">'organized input'!F61</f>
        <v>31</v>
      </c>
      <c r="F104">
        <f ca="1">'organized input'!G61</f>
        <v>31</v>
      </c>
      <c r="G104">
        <f ca="1">'organized input'!H61</f>
        <v>56</v>
      </c>
      <c r="H104">
        <f ca="1">'organized input'!I61</f>
        <v>31</v>
      </c>
      <c r="I104">
        <f ca="1">'organized input'!J61</f>
        <v>31</v>
      </c>
      <c r="L104" s="2">
        <f t="shared" si="6"/>
        <v>27.349999999999998</v>
      </c>
      <c r="M104">
        <f t="shared" si="7"/>
        <v>-1.0255351349323525</v>
      </c>
    </row>
    <row r="105" spans="1:13">
      <c r="A105" t="str">
        <f ca="1">'organized input'!B11</f>
        <v xml:space="preserve"> wymon HENDERSON</v>
      </c>
      <c r="B105" t="str">
        <f ca="1">'organized input'!C11</f>
        <v xml:space="preserve"> Face=0x80</v>
      </c>
      <c r="C105" t="str">
        <f ca="1">'organized input'!D11</f>
        <v xml:space="preserve"> #24</v>
      </c>
      <c r="D105">
        <f ca="1">'organized input'!E11</f>
        <v>25</v>
      </c>
      <c r="E105">
        <f ca="1">'organized input'!F11</f>
        <v>31</v>
      </c>
      <c r="F105">
        <f ca="1">'organized input'!G11</f>
        <v>19</v>
      </c>
      <c r="G105">
        <f ca="1">'organized input'!H11</f>
        <v>38</v>
      </c>
      <c r="H105">
        <f ca="1">'organized input'!I11</f>
        <v>38</v>
      </c>
      <c r="I105">
        <f ca="1">'organized input'!J11</f>
        <v>31</v>
      </c>
      <c r="L105" s="2">
        <f t="shared" si="6"/>
        <v>27.249999999999996</v>
      </c>
      <c r="M105">
        <f t="shared" si="7"/>
        <v>-1.0387374263245852</v>
      </c>
    </row>
    <row r="106" spans="1:13">
      <c r="A106" t="str">
        <f ca="1">'organized input'!B7</f>
        <v xml:space="preserve"> carl CARTER</v>
      </c>
      <c r="B106" t="str">
        <f ca="1">'organized input'!C7</f>
        <v xml:space="preserve"> Face=0xc6</v>
      </c>
      <c r="C106" t="str">
        <f ca="1">'organized input'!D7</f>
        <v xml:space="preserve"> #45</v>
      </c>
      <c r="D106">
        <f ca="1">'organized input'!E7</f>
        <v>25</v>
      </c>
      <c r="E106">
        <f ca="1">'organized input'!F7</f>
        <v>31</v>
      </c>
      <c r="F106">
        <f ca="1">'organized input'!G7</f>
        <v>25</v>
      </c>
      <c r="G106">
        <f ca="1">'organized input'!H7</f>
        <v>31</v>
      </c>
      <c r="H106">
        <f ca="1">'organized input'!I7</f>
        <v>38</v>
      </c>
      <c r="I106">
        <f ca="1">'organized input'!J7</f>
        <v>25</v>
      </c>
      <c r="L106" s="2">
        <f t="shared" si="6"/>
        <v>27.2</v>
      </c>
      <c r="M106">
        <f t="shared" si="7"/>
        <v>-1.0453385720207011</v>
      </c>
    </row>
    <row r="107" spans="1:13">
      <c r="A107" t="str">
        <f ca="1">'organized input'!B36</f>
        <v xml:space="preserve"> thane GASH</v>
      </c>
      <c r="B107" t="str">
        <f ca="1">'organized input'!C36</f>
        <v xml:space="preserve"> Face=0x89</v>
      </c>
      <c r="C107" t="str">
        <f ca="1">'organized input'!D36</f>
        <v xml:space="preserve"> #30</v>
      </c>
      <c r="D107">
        <f ca="1">'organized input'!E36</f>
        <v>25</v>
      </c>
      <c r="E107">
        <f ca="1">'organized input'!F36</f>
        <v>31</v>
      </c>
      <c r="F107">
        <f ca="1">'organized input'!G36</f>
        <v>38</v>
      </c>
      <c r="G107">
        <f ca="1">'organized input'!H36</f>
        <v>44</v>
      </c>
      <c r="H107">
        <f ca="1">'organized input'!I36</f>
        <v>31</v>
      </c>
      <c r="I107">
        <f ca="1">'organized input'!J36</f>
        <v>31</v>
      </c>
      <c r="L107" s="2">
        <f t="shared" si="6"/>
        <v>27.099999999999994</v>
      </c>
      <c r="M107">
        <f t="shared" si="7"/>
        <v>-1.0585408634129343</v>
      </c>
    </row>
    <row r="108" spans="1:13">
      <c r="A108" t="str">
        <f ca="1">'organized input'!B22</f>
        <v xml:space="preserve"> leroy IRVIN</v>
      </c>
      <c r="B108" t="str">
        <f ca="1">'organized input'!C22</f>
        <v xml:space="preserve"> Face=0xbe</v>
      </c>
      <c r="C108" t="str">
        <f ca="1">'organized input'!D22</f>
        <v xml:space="preserve"> #47</v>
      </c>
      <c r="D108">
        <f ca="1">'organized input'!E22</f>
        <v>25</v>
      </c>
      <c r="E108">
        <f ca="1">'organized input'!F22</f>
        <v>31</v>
      </c>
      <c r="F108">
        <f ca="1">'organized input'!G22</f>
        <v>25</v>
      </c>
      <c r="G108">
        <f ca="1">'organized input'!H22</f>
        <v>25</v>
      </c>
      <c r="H108">
        <f ca="1">'organized input'!I22</f>
        <v>38</v>
      </c>
      <c r="I108">
        <f ca="1">'organized input'!J22</f>
        <v>50</v>
      </c>
      <c r="L108" s="2">
        <f t="shared" si="6"/>
        <v>26.9</v>
      </c>
      <c r="M108">
        <f t="shared" si="7"/>
        <v>-1.0849454461973991</v>
      </c>
    </row>
    <row r="109" spans="1:13">
      <c r="A109" t="str">
        <f ca="1">'organized input'!B3</f>
        <v xml:space="preserve"> eugene DANIEL</v>
      </c>
      <c r="B109" t="str">
        <f ca="1">'organized input'!C3</f>
        <v xml:space="preserve"> Face=0x99</v>
      </c>
      <c r="C109" t="str">
        <f ca="1">'organized input'!D3</f>
        <v xml:space="preserve"> #38</v>
      </c>
      <c r="D109">
        <f ca="1">'organized input'!E3</f>
        <v>25</v>
      </c>
      <c r="E109">
        <f ca="1">'organized input'!F3</f>
        <v>31</v>
      </c>
      <c r="F109">
        <f ca="1">'organized input'!G3</f>
        <v>38</v>
      </c>
      <c r="G109">
        <f ca="1">'organized input'!H3</f>
        <v>38</v>
      </c>
      <c r="H109">
        <f ca="1">'organized input'!I3</f>
        <v>31</v>
      </c>
      <c r="I109">
        <f ca="1">'organized input'!J3</f>
        <v>31</v>
      </c>
      <c r="L109" s="2">
        <f t="shared" si="6"/>
        <v>26.799999999999994</v>
      </c>
      <c r="M109">
        <f t="shared" si="7"/>
        <v>-1.0981477375896322</v>
      </c>
    </row>
    <row r="110" spans="1:13">
      <c r="A110" t="str">
        <f ca="1">'organized input'!B8</f>
        <v xml:space="preserve"> raymond CLAYBORN</v>
      </c>
      <c r="B110" t="str">
        <f ca="1">'organized input'!C8</f>
        <v xml:space="preserve"> Face=0xc4</v>
      </c>
      <c r="C110" t="str">
        <f ca="1">'organized input'!D8</f>
        <v xml:space="preserve"> #26</v>
      </c>
      <c r="D110">
        <f ca="1">'organized input'!E8</f>
        <v>25</v>
      </c>
      <c r="E110">
        <f ca="1">'organized input'!F8</f>
        <v>31</v>
      </c>
      <c r="F110">
        <f ca="1">'organized input'!G8</f>
        <v>38</v>
      </c>
      <c r="G110">
        <f ca="1">'organized input'!H8</f>
        <v>38</v>
      </c>
      <c r="H110">
        <f ca="1">'organized input'!I8</f>
        <v>31</v>
      </c>
      <c r="I110">
        <f ca="1">'organized input'!J8</f>
        <v>31</v>
      </c>
      <c r="L110" s="2">
        <f t="shared" si="6"/>
        <v>26.799999999999994</v>
      </c>
      <c r="M110">
        <f t="shared" si="7"/>
        <v>-1.0981477375896322</v>
      </c>
    </row>
    <row r="111" spans="1:13">
      <c r="A111" t="str">
        <f ca="1">'organized input'!B87</f>
        <v xml:space="preserve"> chris GOODE</v>
      </c>
      <c r="B111" t="str">
        <f ca="1">'organized input'!C87</f>
        <v xml:space="preserve"> Face=0x85</v>
      </c>
      <c r="C111" t="str">
        <f ca="1">'organized input'!D87</f>
        <v xml:space="preserve"> #37</v>
      </c>
      <c r="D111">
        <f ca="1">'organized input'!E87</f>
        <v>25</v>
      </c>
      <c r="E111">
        <f ca="1">'organized input'!F87</f>
        <v>31</v>
      </c>
      <c r="F111">
        <f ca="1">'organized input'!G87</f>
        <v>38</v>
      </c>
      <c r="G111">
        <f ca="1">'organized input'!H87</f>
        <v>38</v>
      </c>
      <c r="H111">
        <f ca="1">'organized input'!I87</f>
        <v>31</v>
      </c>
      <c r="I111">
        <f ca="1">'organized input'!J87</f>
        <v>31</v>
      </c>
      <c r="L111" s="2">
        <f t="shared" si="6"/>
        <v>26.799999999999994</v>
      </c>
      <c r="M111">
        <f t="shared" si="7"/>
        <v>-1.0981477375896322</v>
      </c>
    </row>
    <row r="112" spans="1:13">
      <c r="A112" t="str">
        <f ca="1">'organized input'!B107</f>
        <v xml:space="preserve"> mark LEE</v>
      </c>
      <c r="B112" t="str">
        <f ca="1">'organized input'!C107</f>
        <v xml:space="preserve"> Face=0xc9</v>
      </c>
      <c r="C112" t="str">
        <f ca="1">'organized input'!D107</f>
        <v xml:space="preserve"> #22</v>
      </c>
      <c r="D112">
        <f ca="1">'organized input'!E107</f>
        <v>25</v>
      </c>
      <c r="E112">
        <f ca="1">'organized input'!F107</f>
        <v>31</v>
      </c>
      <c r="F112">
        <f ca="1">'organized input'!G107</f>
        <v>38</v>
      </c>
      <c r="G112">
        <f ca="1">'organized input'!H107</f>
        <v>38</v>
      </c>
      <c r="H112">
        <f ca="1">'organized input'!I107</f>
        <v>31</v>
      </c>
      <c r="I112">
        <f ca="1">'organized input'!J107</f>
        <v>31</v>
      </c>
      <c r="L112" s="2">
        <f t="shared" si="6"/>
        <v>26.799999999999994</v>
      </c>
      <c r="M112">
        <f t="shared" si="7"/>
        <v>-1.0981477375896322</v>
      </c>
    </row>
    <row r="113" spans="1:13">
      <c r="A113" t="str">
        <f ca="1">'organized input'!B74</f>
        <v xml:space="preserve"> andre WATERS</v>
      </c>
      <c r="B113" t="str">
        <f ca="1">'organized input'!C74</f>
        <v xml:space="preserve"> Face=0x8b</v>
      </c>
      <c r="C113" t="str">
        <f ca="1">'organized input'!D74</f>
        <v xml:space="preserve"> #20</v>
      </c>
      <c r="D113">
        <f ca="1">'organized input'!E74</f>
        <v>25</v>
      </c>
      <c r="E113">
        <f ca="1">'organized input'!F74</f>
        <v>31</v>
      </c>
      <c r="F113">
        <f ca="1">'organized input'!G74</f>
        <v>19</v>
      </c>
      <c r="G113">
        <f ca="1">'organized input'!H74</f>
        <v>31</v>
      </c>
      <c r="H113">
        <f ca="1">'organized input'!I74</f>
        <v>25</v>
      </c>
      <c r="I113">
        <f ca="1">'organized input'!J74</f>
        <v>19</v>
      </c>
      <c r="L113" s="2">
        <f t="shared" si="6"/>
        <v>24.299999999999997</v>
      </c>
      <c r="M113">
        <f t="shared" si="7"/>
        <v>-1.4282050223954463</v>
      </c>
    </row>
    <row r="114" spans="1:13">
      <c r="L114" s="2">
        <f t="shared" si="6"/>
        <v>0</v>
      </c>
    </row>
    <row r="115" spans="1:13">
      <c r="A115" t="s">
        <v>1672</v>
      </c>
      <c r="D115" s="1">
        <f t="shared" ref="D115:I115" si="8">AVERAGE(D2:D113)</f>
        <v>31.160714285714285</v>
      </c>
      <c r="E115" s="1">
        <f t="shared" si="8"/>
        <v>37.875</v>
      </c>
      <c r="F115" s="1">
        <f t="shared" si="8"/>
        <v>47.455357142857146</v>
      </c>
      <c r="G115" s="1">
        <f t="shared" si="8"/>
        <v>44.580357142857146</v>
      </c>
      <c r="H115" s="1">
        <f t="shared" si="8"/>
        <v>49.026785714285715</v>
      </c>
      <c r="I115" s="1">
        <f t="shared" si="8"/>
        <v>47.151785714285715</v>
      </c>
      <c r="L115" s="2">
        <f t="shared" si="6"/>
        <v>35.11785714285714</v>
      </c>
    </row>
    <row r="116" spans="1:13">
      <c r="A116" t="s">
        <v>1673</v>
      </c>
      <c r="D116" s="2">
        <f t="shared" ref="D116:I116" si="9">STDEVP(D2:D113)</f>
        <v>7.0654511172179175</v>
      </c>
      <c r="E116" s="2">
        <f t="shared" si="9"/>
        <v>7.606535019310698</v>
      </c>
      <c r="F116" s="2">
        <f t="shared" si="9"/>
        <v>11.557224389391022</v>
      </c>
      <c r="G116" s="2">
        <f t="shared" si="9"/>
        <v>9.9594162128620969</v>
      </c>
      <c r="H116" s="2">
        <f t="shared" si="9"/>
        <v>10.485074273724065</v>
      </c>
      <c r="I116" s="2">
        <f t="shared" si="9"/>
        <v>13.837842666700881</v>
      </c>
      <c r="L116" s="2">
        <f t="shared" si="6"/>
        <v>7.5744427258160538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Auction Values</vt:lpstr>
      <vt:lpstr>inputfromtsbtoolfile</vt:lpstr>
      <vt:lpstr>QB</vt:lpstr>
      <vt:lpstr>RB</vt:lpstr>
      <vt:lpstr>WR</vt:lpstr>
      <vt:lpstr>TE</vt:lpstr>
      <vt:lpstr>DL</vt:lpstr>
      <vt:lpstr>LB</vt:lpstr>
      <vt:lpstr>DB</vt:lpstr>
      <vt:lpstr>Attribute weighting</vt:lpstr>
      <vt:lpstr>Offense</vt:lpstr>
      <vt:lpstr>Defense</vt:lpstr>
      <vt:lpstr>Total</vt:lpstr>
      <vt:lpstr>organized input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dbrude</cp:lastModifiedBy>
  <dcterms:created xsi:type="dcterms:W3CDTF">2009-09-03T21:35:05Z</dcterms:created>
  <dcterms:modified xsi:type="dcterms:W3CDTF">2012-12-14T18:12:11Z</dcterms:modified>
</cp:coreProperties>
</file>